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80" yWindow="65146" windowWidth="11775" windowHeight="9120" activeTab="4"/>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s>
  <externalReferences>
    <externalReference r:id="rId14"/>
    <externalReference r:id="rId15"/>
  </externalReferences>
  <definedNames>
    <definedName name="_xlnm._FilterDatabase" localSheetId="6" hidden="1">'表六'!$A$3:$R$36</definedName>
    <definedName name="_xlnm.Print_Area" localSheetId="10">'表十'!$A$1:$O$3</definedName>
  </definedNames>
  <calcPr fullCalcOnLoad="1"/>
</workbook>
</file>

<file path=xl/sharedStrings.xml><?xml version="1.0" encoding="utf-8"?>
<sst xmlns="http://schemas.openxmlformats.org/spreadsheetml/2006/main" count="3475" uniqueCount="2678">
  <si>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</si>
  <si>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</si>
  <si>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</si>
  <si>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</si>
  <si>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</si>
  <si>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</si>
  <si>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</si>
  <si>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</si>
  <si>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</si>
  <si>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</si>
  <si>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</si>
  <si>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</si>
  <si>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</si>
  <si>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</si>
  <si>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</si>
  <si>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</si>
  <si>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</si>
  <si>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</si>
  <si>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</si>
  <si>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</si>
  <si>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</si>
  <si>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</si>
  <si>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</si>
  <si>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</si>
  <si>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</si>
  <si>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</si>
  <si>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</si>
  <si>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</si>
  <si>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</si>
  <si>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</si>
  <si>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</si>
  <si>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</si>
  <si>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</si>
  <si>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</si>
  <si>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</si>
  <si>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</si>
  <si>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</si>
  <si>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</si>
  <si>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</si>
  <si>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</si>
  <si>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</si>
  <si>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</si>
  <si>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</si>
  <si>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</si>
  <si>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</si>
  <si>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</si>
  <si>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</si>
  <si>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</si>
  <si>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</si>
  <si>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</si>
  <si>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</si>
  <si>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</si>
  <si>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</si>
  <si>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</si>
  <si>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</si>
  <si>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</si>
  <si>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</si>
  <si>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</si>
  <si>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</si>
  <si>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</si>
  <si>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</si>
  <si>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</si>
  <si>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</si>
  <si>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</si>
  <si>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</si>
  <si>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</si>
  <si>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</si>
  <si>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</si>
  <si>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</si>
  <si>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</si>
  <si>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</si>
  <si>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</si>
  <si>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</si>
  <si>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</si>
  <si>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</si>
  <si>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</si>
  <si>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</si>
  <si>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</si>
  <si>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</si>
  <si>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</si>
  <si>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</si>
  <si>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</si>
  <si>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</si>
  <si>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</si>
  <si>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</si>
  <si>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</si>
  <si>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</si>
  <si>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</si>
  <si>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</si>
  <si>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</si>
  <si>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</si>
  <si>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</si>
  <si>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</si>
  <si>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</si>
  <si>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</si>
  <si>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</si>
  <si>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</si>
  <si>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</si>
  <si>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</si>
  <si>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</si>
  <si>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</si>
  <si>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</si>
  <si>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</si>
  <si>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</si>
  <si>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</si>
  <si>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</si>
  <si>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</si>
  <si>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</si>
  <si>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</si>
  <si>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</si>
  <si>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</si>
  <si>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</si>
  <si>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</si>
  <si>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</si>
  <si>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</si>
  <si>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</si>
  <si>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</si>
  <si>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</si>
  <si>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</si>
  <si>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</si>
  <si>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</si>
  <si>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</si>
  <si>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</si>
  <si>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</si>
  <si>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</si>
  <si>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</si>
  <si>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</si>
  <si>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</si>
  <si>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</si>
  <si>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</si>
  <si>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</si>
  <si>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</si>
  <si>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</si>
  <si>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</si>
  <si>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</si>
  <si>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</si>
  <si>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</si>
  <si>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</si>
  <si>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</si>
  <si>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</si>
  <si>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</si>
  <si>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气象技术研究应用</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</si>
  <si>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</si>
  <si>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</si>
  <si>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</si>
  <si>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</si>
  <si>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</si>
  <si>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</si>
  <si>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</si>
  <si>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</si>
  <si>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</si>
  <si>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</si>
  <si>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</si>
  <si>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</si>
  <si>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</si>
  <si>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</si>
  <si>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</si>
  <si>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</si>
  <si>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</si>
  <si>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</si>
  <si>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</si>
  <si>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</si>
  <si>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</si>
  <si>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</si>
  <si>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</si>
  <si>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</si>
  <si>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</si>
  <si>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</si>
  <si>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</si>
  <si>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</si>
  <si>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</si>
  <si>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</si>
  <si>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</si>
  <si>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</si>
  <si>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</si>
  <si>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</si>
  <si>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</si>
  <si>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</si>
  <si>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</si>
  <si>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</si>
  <si>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</si>
  <si>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</si>
  <si>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</si>
  <si>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</si>
  <si>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</si>
  <si>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</si>
  <si>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</si>
  <si>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</si>
  <si>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</si>
  <si>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</si>
  <si>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</si>
  <si>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</si>
  <si>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</si>
  <si>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</si>
  <si>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</si>
  <si>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</si>
  <si>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</si>
  <si>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</si>
  <si>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</si>
  <si>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</si>
  <si>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</si>
  <si>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</si>
  <si>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</si>
  <si>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</si>
  <si>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</si>
  <si>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</si>
  <si>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</si>
  <si>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</si>
  <si>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</si>
  <si>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</si>
  <si>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</si>
  <si>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</si>
  <si>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</si>
  <si>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</si>
  <si>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</si>
  <si>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</si>
  <si>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</si>
  <si>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</si>
  <si>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</si>
  <si>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</si>
  <si>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</si>
  <si>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</si>
  <si>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</si>
  <si>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</si>
  <si>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</si>
  <si>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</si>
  <si>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</si>
  <si>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</si>
  <si>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</si>
  <si>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</si>
  <si>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</si>
  <si>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</si>
  <si>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中央政府债务发行费用支出</t>
  </si>
  <si>
    <t xml:space="preserve">    中央政府国内债务发行费用支出</t>
  </si>
  <si>
    <t xml:space="preserve">    中央政府国外债务发行费用支出</t>
  </si>
  <si>
    <t xml:space="preserve">  地方政府债务发行费用支出</t>
  </si>
  <si>
    <t xml:space="preserve">    一般债务发行费用支出</t>
  </si>
  <si>
    <t>一般公共预算收入</t>
  </si>
  <si>
    <t>一般公共预算支出</t>
  </si>
  <si>
    <t xml:space="preserve">    调入预算稳定调节基金</t>
  </si>
  <si>
    <t xml:space="preserve">    安排预算稳定调节基金</t>
  </si>
  <si>
    <t xml:space="preserve">    债券转贷收入</t>
  </si>
  <si>
    <t xml:space="preserve">    债券转贷支出</t>
  </si>
  <si>
    <t xml:space="preserve">    地方政府债券还本支出</t>
  </si>
  <si>
    <t xml:space="preserve">    接受其他地区援助收入</t>
  </si>
  <si>
    <t xml:space="preserve">    援助其他地区支出</t>
  </si>
  <si>
    <t xml:space="preserve">        其中：净结余</t>
  </si>
  <si>
    <t xml:space="preserve">收入总计         </t>
  </si>
  <si>
    <t xml:space="preserve">支出总计         </t>
  </si>
  <si>
    <t>科目编码</t>
  </si>
  <si>
    <t>科目名称</t>
  </si>
  <si>
    <t>预算数</t>
  </si>
  <si>
    <t>变动项目</t>
  </si>
  <si>
    <t>调整预算数</t>
  </si>
  <si>
    <t>预算结余</t>
  </si>
  <si>
    <t>结转下年使用数</t>
  </si>
  <si>
    <t>小计</t>
  </si>
  <si>
    <t>专项转移支付</t>
  </si>
  <si>
    <t>返还性收入</t>
  </si>
  <si>
    <t>一般性转
移支付</t>
  </si>
  <si>
    <t>上年结转
使用数</t>
  </si>
  <si>
    <t>动用上年
净结余</t>
  </si>
  <si>
    <t>动支预
备费</t>
  </si>
  <si>
    <t>科目调剂</t>
  </si>
  <si>
    <t>本年短收安排</t>
  </si>
  <si>
    <t>债务收入</t>
  </si>
  <si>
    <t>债务转贷收入</t>
  </si>
  <si>
    <t>动用预算稳定调节基金</t>
  </si>
  <si>
    <t>调入资金</t>
  </si>
  <si>
    <t>补助下级专款</t>
  </si>
  <si>
    <t>省补助计划单列市</t>
  </si>
  <si>
    <t>债务转贷支出</t>
  </si>
  <si>
    <t>安排预算稳定调节基金</t>
  </si>
  <si>
    <t>其他</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</si>
  <si>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</si>
  <si>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</si>
  <si>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</si>
  <si>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</si>
  <si>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</si>
  <si>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</si>
  <si>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</si>
  <si>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</si>
  <si>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</si>
  <si>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</si>
  <si>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科技重大专项</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</si>
  <si>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</si>
  <si>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</si>
  <si>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</si>
  <si>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</si>
  <si>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</si>
  <si>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</si>
  <si>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</si>
  <si>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</si>
  <si>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</si>
  <si>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</si>
  <si>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</si>
  <si>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</si>
  <si>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</si>
  <si>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</si>
  <si>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</si>
  <si>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</si>
  <si>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</si>
  <si>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</si>
  <si>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</si>
  <si>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</si>
  <si>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其中:矿产资源专项收入安排的支出</t>
  </si>
  <si>
    <t xml:space="preserve">    其中:海域使用金支出</t>
  </si>
  <si>
    <t>预备费</t>
  </si>
  <si>
    <t xml:space="preserve">  年初预留</t>
  </si>
  <si>
    <t xml:space="preserve">  表三</t>
  </si>
  <si>
    <t>2014年决算</t>
  </si>
  <si>
    <t>2015年年初预算</t>
  </si>
  <si>
    <t>2015年决算</t>
  </si>
  <si>
    <t>完成年初预算%</t>
  </si>
  <si>
    <t>合    计</t>
  </si>
  <si>
    <t xml:space="preserve">  返还性支出</t>
  </si>
  <si>
    <t xml:space="preserve">       增值税和消费税税收返还支出</t>
  </si>
  <si>
    <t xml:space="preserve">       所得税基数返还支出</t>
  </si>
  <si>
    <t xml:space="preserve">       成品油价格和税费改革税收返还支出</t>
  </si>
  <si>
    <t xml:space="preserve">       其他税收返还支出</t>
  </si>
  <si>
    <t xml:space="preserve">  一般性转移支付</t>
  </si>
  <si>
    <t xml:space="preserve">    体制补助支出</t>
  </si>
  <si>
    <t xml:space="preserve">    均衡性转移支付支出</t>
  </si>
  <si>
    <t xml:space="preserve">    革命老区及民族和边境地区转移支付支出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</si>
  <si>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</si>
  <si>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</si>
  <si>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</si>
  <si>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</si>
  <si>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</si>
  <si>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</si>
  <si>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</si>
  <si>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</si>
  <si>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</si>
  <si>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</si>
  <si>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</si>
  <si>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</si>
  <si>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</si>
  <si>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</si>
  <si>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</si>
  <si>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专项转移支付</t>
  </si>
  <si>
    <t xml:space="preserve">   体制上解支出</t>
  </si>
  <si>
    <t xml:space="preserve">   出口退税专项上解支出</t>
  </si>
  <si>
    <t xml:space="preserve">   成品油价格和税费改革专项上解支出</t>
  </si>
  <si>
    <t xml:space="preserve">   专项上解支出</t>
  </si>
  <si>
    <t>调出资金</t>
  </si>
  <si>
    <t>债券转贷支出</t>
  </si>
  <si>
    <t>地方政府债券还本支出</t>
  </si>
  <si>
    <t xml:space="preserve">  其中：净结余</t>
  </si>
  <si>
    <t xml:space="preserve">  表二</t>
  </si>
  <si>
    <t xml:space="preserve"> 合    计</t>
  </si>
  <si>
    <t xml:space="preserve">  返还性收入</t>
  </si>
  <si>
    <t xml:space="preserve">    增值税和消费税税收返还收入</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</si>
  <si>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</si>
  <si>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</si>
  <si>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</si>
  <si>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</si>
  <si>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</si>
  <si>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</si>
  <si>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革命老区及民族和边境地区转移支付收入</t>
  </si>
  <si>
    <t xml:space="preserve">    县级基本财力保障机制奖补资金收入</t>
  </si>
  <si>
    <t xml:space="preserve">    结算补助收入</t>
  </si>
  <si>
    <t xml:space="preserve">    化解债务补助收入</t>
  </si>
  <si>
    <t xml:space="preserve">    成品油价格和税费改革转移支付补助收入</t>
  </si>
  <si>
    <t xml:space="preserve">    基层公检法司转移支付收入</t>
  </si>
  <si>
    <t xml:space="preserve">    义务教育等转移支付收入</t>
  </si>
  <si>
    <t xml:space="preserve">    基本养老保险和低保等转移支付收入</t>
  </si>
  <si>
    <t xml:space="preserve">    新型农村合作医疗等转移支付收入</t>
  </si>
  <si>
    <t xml:space="preserve">    农村综合改革转移支付收入</t>
  </si>
  <si>
    <t xml:space="preserve">    重点生态功能区转移支付收入</t>
  </si>
  <si>
    <t xml:space="preserve">    固定数额补助收入</t>
  </si>
  <si>
    <t xml:space="preserve">    其他一般性转移支付收入</t>
  </si>
  <si>
    <t xml:space="preserve">  专项转移支付收入</t>
  </si>
  <si>
    <t xml:space="preserve">  体制上解收入</t>
  </si>
  <si>
    <t xml:space="preserve">  出口退税专项上解收入</t>
  </si>
  <si>
    <t xml:space="preserve">  专项上解收入</t>
  </si>
  <si>
    <t xml:space="preserve">调入资金   </t>
  </si>
  <si>
    <t>调入预算稳定调节基金</t>
  </si>
  <si>
    <t>债券转贷收入</t>
  </si>
  <si>
    <t>接受其他地区援助收入</t>
  </si>
  <si>
    <t xml:space="preserve">  表一</t>
  </si>
  <si>
    <t>比上年决算增减%</t>
  </si>
  <si>
    <t>一、税收收入</t>
  </si>
  <si>
    <t>一、一般公共服务</t>
  </si>
  <si>
    <t>　　增值税</t>
  </si>
  <si>
    <t>二、国防</t>
  </si>
  <si>
    <t>　　营业税</t>
  </si>
  <si>
    <t>三、公共安全</t>
  </si>
  <si>
    <t>　　企业所得税</t>
  </si>
  <si>
    <t>四、教育</t>
  </si>
  <si>
    <t>五、科学技术</t>
  </si>
  <si>
    <t>六、文化体育与传媒</t>
  </si>
  <si>
    <t>　　城市维护建设税</t>
  </si>
  <si>
    <t>七、社会保障和就业</t>
  </si>
  <si>
    <t xml:space="preserve">    房产税</t>
  </si>
  <si>
    <t>八、医疗卫生与计划生育支出</t>
  </si>
  <si>
    <t xml:space="preserve">    印花税</t>
  </si>
  <si>
    <t>九、节能环保</t>
  </si>
  <si>
    <t xml:space="preserve">    城镇土地使用税</t>
  </si>
  <si>
    <t>十、城乡社区事务</t>
  </si>
  <si>
    <t xml:space="preserve">    土地增值税</t>
  </si>
  <si>
    <t>十一、农林水事务</t>
  </si>
  <si>
    <t xml:space="preserve">    车船税</t>
  </si>
  <si>
    <t>十二、交通运输</t>
  </si>
  <si>
    <t xml:space="preserve">    耕地占用税</t>
  </si>
  <si>
    <t>十三、资源勘探电力信息等事务</t>
  </si>
  <si>
    <t xml:space="preserve">    契税</t>
  </si>
  <si>
    <t>十四、商业服务业等事务</t>
  </si>
  <si>
    <t>二、非税收入</t>
  </si>
  <si>
    <t>十五、金融支出</t>
  </si>
  <si>
    <t>　　专项收入</t>
  </si>
  <si>
    <t>十六、国土资源气象等事务</t>
  </si>
  <si>
    <t>　　行政事业性收费收入</t>
  </si>
  <si>
    <t>十七、住房保障支出</t>
  </si>
  <si>
    <t>　　罚没收入</t>
  </si>
  <si>
    <t>十八、粮油物资储备事务</t>
  </si>
  <si>
    <t>　　国有资本经营收入</t>
  </si>
  <si>
    <t>二十、预备费</t>
  </si>
  <si>
    <t>　　国有资源（资产）有偿使用收入</t>
  </si>
  <si>
    <t>二十一、债务付息支出</t>
  </si>
  <si>
    <t>　　其他收入</t>
  </si>
  <si>
    <t>二十二、债务发行费用支出</t>
  </si>
  <si>
    <t>二十三、其他支出</t>
  </si>
  <si>
    <t>二十四、上年结转专款支出</t>
  </si>
  <si>
    <t>二十五、上级提前下达资金安排的支出</t>
  </si>
  <si>
    <t>一般公共预算支出合计</t>
  </si>
  <si>
    <t>一般公共预算收入合计</t>
  </si>
  <si>
    <t xml:space="preserve">    上级补助收入</t>
  </si>
  <si>
    <t xml:space="preserve">    债券转贷收入</t>
  </si>
  <si>
    <t>2014年决算</t>
  </si>
  <si>
    <t>2015年
年初预算</t>
  </si>
  <si>
    <t>2015年决算</t>
  </si>
  <si>
    <r>
      <t>生育保险基金</t>
    </r>
    <r>
      <rPr>
        <sz val="11"/>
        <color indexed="8"/>
        <rFont val="宋体"/>
        <family val="0"/>
      </rPr>
      <t>收入</t>
    </r>
  </si>
  <si>
    <r>
      <t>生育保险基金</t>
    </r>
    <r>
      <rPr>
        <sz val="11"/>
        <color indexed="8"/>
        <rFont val="宋体"/>
        <family val="0"/>
      </rPr>
      <t>支出</t>
    </r>
  </si>
  <si>
    <t>城乡居民基本养老保险基金收入</t>
  </si>
  <si>
    <t>城乡居民基本养老保险基金支出</t>
  </si>
  <si>
    <t>居民基本医疗保险基金收入</t>
  </si>
  <si>
    <t>居民基本医疗保险基金支出</t>
  </si>
  <si>
    <t xml:space="preserve">       调整工资转移支付补助收入</t>
  </si>
  <si>
    <t xml:space="preserve">       农村税费改革补助收入</t>
  </si>
  <si>
    <t>　　　　津补贴转移支付收入</t>
  </si>
  <si>
    <t>录入05表</t>
  </si>
  <si>
    <t>小计</t>
  </si>
  <si>
    <t>一般公共预算财政拨款</t>
  </si>
  <si>
    <t>政府性基金预算财政拨款</t>
  </si>
  <si>
    <t>上级补助收入</t>
  </si>
  <si>
    <t xml:space="preserve"> 事业收入</t>
  </si>
  <si>
    <t>经营收入</t>
  </si>
  <si>
    <t xml:space="preserve"> 用事业基金弥补收支差额</t>
  </si>
  <si>
    <t>年初结转和结余</t>
  </si>
  <si>
    <t>基本支出</t>
  </si>
  <si>
    <t xml:space="preserve"> 项目支出</t>
  </si>
  <si>
    <t>上缴上级支出</t>
  </si>
  <si>
    <t>经营支出</t>
  </si>
  <si>
    <t xml:space="preserve"> 对附属单位补助支出</t>
  </si>
  <si>
    <t xml:space="preserve"> 结余分配</t>
  </si>
  <si>
    <t>年末结转和结余</t>
  </si>
  <si>
    <t>支                   出</t>
  </si>
  <si>
    <t>2015年年初预算</t>
  </si>
  <si>
    <t>2014年     决算</t>
  </si>
  <si>
    <t>2015年     决算</t>
  </si>
  <si>
    <t>2014年      决算</t>
  </si>
  <si>
    <t>2015年      决算</t>
  </si>
  <si>
    <t>地方教育附加收入</t>
  </si>
  <si>
    <t>残疾人就业保障金收入</t>
  </si>
  <si>
    <t xml:space="preserve">  廉租住房租金收入</t>
  </si>
  <si>
    <t xml:space="preserve">  教育资金收入</t>
  </si>
  <si>
    <t xml:space="preserve">  农田水利建设资金收入</t>
  </si>
  <si>
    <t>育林基金收入</t>
  </si>
  <si>
    <t xml:space="preserve">    债务转贷收入</t>
  </si>
  <si>
    <t xml:space="preserve">  地方育林基金收入</t>
  </si>
  <si>
    <t>地方水利建设基金收入</t>
  </si>
  <si>
    <t xml:space="preserve">  地方其他水利建设基金收入</t>
  </si>
  <si>
    <t>政府性基金预算收入合计</t>
  </si>
  <si>
    <t>转移性收入</t>
  </si>
  <si>
    <t xml:space="preserve">   上级补助收入</t>
  </si>
  <si>
    <t xml:space="preserve">    下级级上解</t>
  </si>
  <si>
    <t xml:space="preserve">    调入资金</t>
  </si>
  <si>
    <t>收入总计</t>
  </si>
  <si>
    <t xml:space="preserve">    上年结余</t>
  </si>
  <si>
    <t>比上年决算增减%</t>
  </si>
  <si>
    <t>2015年融安县财政收支决算（草案）</t>
  </si>
  <si>
    <t xml:space="preserve">                               融安县财政局编制</t>
  </si>
  <si>
    <t>附件</t>
  </si>
  <si>
    <t xml:space="preserve">                                  二○一六年七月</t>
  </si>
  <si>
    <t>表十</t>
  </si>
  <si>
    <t>单位：万元</t>
  </si>
  <si>
    <t>单位名称</t>
  </si>
  <si>
    <t>收                            入</t>
  </si>
  <si>
    <t xml:space="preserve">  表九</t>
  </si>
  <si>
    <t>单位:万元</t>
  </si>
  <si>
    <t>预算科目</t>
  </si>
  <si>
    <t>2014年决算</t>
  </si>
  <si>
    <t>2015年
年初预算</t>
  </si>
  <si>
    <t>2015年
决算</t>
  </si>
  <si>
    <t>完成年初
预算%</t>
  </si>
  <si>
    <t>比上年决算增减%</t>
  </si>
  <si>
    <r>
      <t>201</t>
    </r>
    <r>
      <rPr>
        <b/>
        <sz val="10"/>
        <rFont val="宋体"/>
        <family val="0"/>
      </rPr>
      <t>4</t>
    </r>
    <r>
      <rPr>
        <b/>
        <sz val="10"/>
        <rFont val="宋体"/>
        <family val="0"/>
      </rPr>
      <t>年决算</t>
    </r>
  </si>
  <si>
    <r>
      <t>201</t>
    </r>
    <r>
      <rPr>
        <b/>
        <sz val="10"/>
        <rFont val="宋体"/>
        <family val="0"/>
      </rPr>
      <t>5</t>
    </r>
    <r>
      <rPr>
        <b/>
        <sz val="10"/>
        <rFont val="宋体"/>
        <family val="0"/>
      </rPr>
      <t>年
年初预算</t>
    </r>
  </si>
  <si>
    <r>
      <t>201</t>
    </r>
    <r>
      <rPr>
        <b/>
        <sz val="10"/>
        <rFont val="宋体"/>
        <family val="0"/>
      </rPr>
      <t>5</t>
    </r>
    <r>
      <rPr>
        <b/>
        <sz val="10"/>
        <rFont val="宋体"/>
        <family val="0"/>
      </rPr>
      <t>年
决算</t>
    </r>
  </si>
  <si>
    <t xml:space="preserve">    利润收入</t>
  </si>
  <si>
    <t>教育支出</t>
  </si>
  <si>
    <t xml:space="preserve">      烟草企业利润收入</t>
  </si>
  <si>
    <t xml:space="preserve">  国有资本经营预算支出</t>
  </si>
  <si>
    <t xml:space="preserve">      石油石化企业利润收入</t>
  </si>
  <si>
    <t xml:space="preserve">    国有经济结构调整支出</t>
  </si>
  <si>
    <t xml:space="preserve">      电力企业利润收入</t>
  </si>
  <si>
    <t xml:space="preserve">    公益性设施投资补助支出</t>
  </si>
  <si>
    <t xml:space="preserve">      电信企业利润收入</t>
  </si>
  <si>
    <t xml:space="preserve">    战略性产业发展支出</t>
  </si>
  <si>
    <t xml:space="preserve">      煤炭企业利润收入</t>
  </si>
  <si>
    <t xml:space="preserve">    生态环境保护支出</t>
  </si>
  <si>
    <t xml:space="preserve">      有色冶金采掘企业利润收入</t>
  </si>
  <si>
    <t xml:space="preserve">    支持科技进步支出</t>
  </si>
  <si>
    <t xml:space="preserve">      钢铁企业利润收入</t>
  </si>
  <si>
    <t xml:space="preserve">    保障国家经济安全支出</t>
  </si>
  <si>
    <t xml:space="preserve">      化工企业利润收入</t>
  </si>
  <si>
    <t xml:space="preserve">    对外投资合作支出</t>
  </si>
  <si>
    <t xml:space="preserve">      运输企业利润收入</t>
  </si>
  <si>
    <t xml:space="preserve">    改革成本支出</t>
  </si>
  <si>
    <t xml:space="preserve">      电子企业利润收入</t>
  </si>
  <si>
    <t xml:space="preserve">    其他国有资本经营预算支出</t>
  </si>
  <si>
    <t xml:space="preserve">      机械企业利润收入</t>
  </si>
  <si>
    <t>科学技术支出</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</si>
  <si>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</si>
  <si>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</si>
  <si>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</si>
  <si>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</si>
  <si>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</si>
  <si>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</si>
  <si>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</si>
  <si>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</si>
  <si>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</si>
  <si>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</si>
  <si>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</si>
  <si>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文化体育与传媒支出</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</si>
  <si>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</si>
  <si>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</si>
  <si>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</si>
  <si>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</si>
  <si>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</si>
  <si>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</si>
  <si>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</si>
  <si>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</si>
  <si>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</si>
  <si>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</si>
  <si>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</si>
  <si>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社会保障和就业支出</t>
  </si>
  <si>
    <t xml:space="preserve">      国有参股公司股利、股息收入</t>
  </si>
  <si>
    <t xml:space="preserve">  补充全国社会保障基金</t>
  </si>
  <si>
    <t xml:space="preserve">      金融企业公司股利、股息收入</t>
  </si>
  <si>
    <t xml:space="preserve">    国有资本经营预算补充基金支出</t>
  </si>
  <si>
    <t xml:space="preserve">      其他国有资本经营预算企业股利、股息收入</t>
  </si>
  <si>
    <t>节能环保支出</t>
  </si>
  <si>
    <t xml:space="preserve">    产权转让收入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</si>
  <si>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</si>
  <si>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</si>
  <si>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</si>
  <si>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</si>
  <si>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</si>
  <si>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</si>
  <si>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</si>
  <si>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</si>
  <si>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</si>
  <si>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</si>
  <si>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城乡社区支出</t>
  </si>
  <si>
    <t>农林水支出</t>
  </si>
  <si>
    <t>交通运输支出</t>
  </si>
  <si>
    <t>资源勘探信息等支出</t>
  </si>
  <si>
    <t>商业服务业等支出</t>
  </si>
  <si>
    <t>金融支出</t>
  </si>
  <si>
    <t xml:space="preserve">    资本性支出</t>
  </si>
  <si>
    <t xml:space="preserve">    改革性支出</t>
  </si>
  <si>
    <t>其他支出</t>
  </si>
  <si>
    <t>本年收入合计</t>
  </si>
  <si>
    <t>本年支出合计</t>
  </si>
  <si>
    <t>转移性收入</t>
  </si>
  <si>
    <t>转移性支出</t>
  </si>
  <si>
    <t>上年结余收入</t>
  </si>
  <si>
    <t>调出资金</t>
  </si>
  <si>
    <t>年终结余</t>
  </si>
  <si>
    <t>收入总计</t>
  </si>
  <si>
    <t>支出总计</t>
  </si>
  <si>
    <t xml:space="preserve">  表八</t>
  </si>
  <si>
    <t>企业职工基本养老保险基金收入</t>
  </si>
  <si>
    <t>企业职工基本养老保险基金支出</t>
  </si>
  <si>
    <t>失业保险基金收入</t>
  </si>
  <si>
    <t>失业保险基金支出</t>
  </si>
  <si>
    <t>城镇职工基本医疗保险基金收入</t>
  </si>
  <si>
    <t>城镇职工基本医疗保险基金支出</t>
  </si>
  <si>
    <t>工伤保险基金收入</t>
  </si>
  <si>
    <t>工伤保险基金支出</t>
  </si>
  <si>
    <t>社会保险基金预算收入合计</t>
  </si>
  <si>
    <t>社会保险基金预算支出合计</t>
  </si>
  <si>
    <t>上级补助收入</t>
  </si>
  <si>
    <t>补助下级支出</t>
  </si>
  <si>
    <t>下级上解收入</t>
  </si>
  <si>
    <t>上解上级支出</t>
  </si>
  <si>
    <t>上年结余</t>
  </si>
  <si>
    <r>
      <t xml:space="preserve"> </t>
    </r>
    <r>
      <rPr>
        <sz val="12"/>
        <rFont val="宋体"/>
        <family val="0"/>
      </rPr>
      <t xml:space="preserve"> </t>
    </r>
    <r>
      <rPr>
        <sz val="12"/>
        <rFont val="宋体"/>
        <family val="0"/>
      </rPr>
      <t>表七</t>
    </r>
  </si>
  <si>
    <t>单位：万元</t>
  </si>
  <si>
    <t>收入</t>
  </si>
  <si>
    <t>支出</t>
  </si>
  <si>
    <t>决算数</t>
  </si>
  <si>
    <t>核电站乏燃料处理处置基金收入</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</si>
  <si>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</si>
  <si>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</si>
  <si>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</si>
  <si>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</si>
  <si>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</si>
  <si>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</si>
  <si>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</si>
  <si>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</si>
  <si>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</si>
  <si>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</si>
  <si>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</si>
  <si>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</si>
  <si>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</si>
  <si>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</si>
  <si>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</si>
  <si>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</si>
  <si>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</si>
  <si>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</si>
  <si>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</si>
  <si>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</si>
  <si>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</si>
  <si>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</si>
  <si>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</si>
  <si>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</si>
  <si>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</si>
  <si>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</si>
  <si>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</si>
  <si>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</si>
  <si>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</si>
  <si>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</si>
  <si>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</si>
  <si>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</si>
  <si>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</si>
  <si>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</si>
  <si>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</si>
  <si>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</si>
  <si>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</si>
  <si>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 xml:space="preserve">  国家税务局征收的废弃电器电子产品处理基金收入</t>
  </si>
  <si>
    <t xml:space="preserve">  回收处理费用补贴</t>
  </si>
  <si>
    <t xml:space="preserve">  海关征收的废弃电器电子产品处理基金收入</t>
  </si>
  <si>
    <t xml:space="preserve">  信息系统建设</t>
  </si>
  <si>
    <t xml:space="preserve">  基金征管经费</t>
  </si>
  <si>
    <t xml:space="preserve">  其他废弃电器电子产品处理基金支出</t>
  </si>
  <si>
    <t>政府住房基金收入</t>
  </si>
  <si>
    <t>政府住房基金相关支出</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</si>
  <si>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</si>
  <si>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</si>
  <si>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</si>
  <si>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</si>
  <si>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</si>
  <si>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</si>
  <si>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配建商业设施租售收入</t>
  </si>
  <si>
    <t xml:space="preserve">    公共租赁住房支出</t>
  </si>
  <si>
    <t xml:space="preserve">  其他政府住房基金收入</t>
  </si>
  <si>
    <t xml:space="preserve">    公共租赁住房维护和管理支出</t>
  </si>
  <si>
    <t xml:space="preserve">    保障性住房租金补贴</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</si>
  <si>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</si>
  <si>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</si>
  <si>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</si>
  <si>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</si>
  <si>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</si>
  <si>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 xml:space="preserve">  土地出让价款收入</t>
  </si>
  <si>
    <t xml:space="preserve">  国有土地使用权出让收入及对应专项债务收入安排的支出</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</si>
  <si>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</si>
  <si>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</si>
  <si>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</si>
  <si>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</si>
  <si>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</si>
  <si>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</si>
  <si>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</si>
  <si>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</si>
  <si>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</si>
  <si>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</si>
  <si>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支付破产或改制企业职工安置费</t>
  </si>
  <si>
    <t xml:space="preserve">    棚户区改造支出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</si>
  <si>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</si>
  <si>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</si>
  <si>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</si>
  <si>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</si>
  <si>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</si>
  <si>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</si>
  <si>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</si>
  <si>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</si>
  <si>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</si>
  <si>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</si>
  <si>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</si>
  <si>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</si>
  <si>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</si>
  <si>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</si>
  <si>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</si>
  <si>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</si>
  <si>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</si>
  <si>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</si>
  <si>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</si>
  <si>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</si>
  <si>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</si>
  <si>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</si>
  <si>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</si>
  <si>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</si>
  <si>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</si>
  <si>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</si>
  <si>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 xml:space="preserve">  中央新增建设用地土地有偿使用费收入</t>
  </si>
  <si>
    <t xml:space="preserve">  新增建设用地土地有偿使用费及对应专项债务收入安排的支出</t>
  </si>
  <si>
    <t xml:space="preserve">  地方新增建设用地土地有偿使用费收入</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</si>
  <si>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</si>
  <si>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</si>
  <si>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</si>
  <si>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</si>
  <si>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</si>
  <si>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</si>
  <si>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</si>
  <si>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</si>
  <si>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</si>
  <si>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</si>
  <si>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</si>
  <si>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</si>
  <si>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</si>
  <si>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</si>
  <si>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</si>
  <si>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</si>
  <si>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</si>
  <si>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</si>
  <si>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</si>
  <si>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</si>
  <si>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</si>
  <si>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</si>
  <si>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</si>
  <si>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</si>
  <si>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</si>
  <si>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</si>
  <si>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</si>
  <si>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</si>
  <si>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</si>
  <si>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</si>
  <si>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</si>
  <si>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</si>
  <si>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</si>
  <si>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 xml:space="preserve">  中央大中型水库库区基金收入</t>
  </si>
  <si>
    <t xml:space="preserve">  大中型水库库区基金及对应专项债务收入安排的支出</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</si>
  <si>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</si>
  <si>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</si>
  <si>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</si>
  <si>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</si>
  <si>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</si>
  <si>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</si>
  <si>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</si>
  <si>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</si>
  <si>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 xml:space="preserve">  解决移民遗留问题</t>
  </si>
  <si>
    <t xml:space="preserve">  库区维护和管理</t>
  </si>
  <si>
    <t xml:space="preserve">  其他三峡水库库区基金支出</t>
  </si>
  <si>
    <t>南水北调工程基金收入</t>
  </si>
  <si>
    <t>南水北调工程基金相关支出</t>
  </si>
  <si>
    <t xml:space="preserve">  南水北调工程基金及对应专项债务收入安排的支出</t>
  </si>
  <si>
    <t xml:space="preserve">    南水北调工程建设</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</si>
  <si>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</si>
  <si>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</si>
  <si>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</si>
  <si>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</si>
  <si>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</si>
  <si>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</si>
  <si>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</si>
  <si>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</si>
  <si>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</si>
  <si>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</si>
  <si>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</si>
  <si>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</si>
  <si>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</si>
  <si>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</si>
  <si>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</si>
  <si>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</si>
  <si>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 xml:space="preserve">  综合治理和生态修复</t>
  </si>
  <si>
    <t xml:space="preserve">  预防保护和监督管理</t>
  </si>
  <si>
    <t xml:space="preserve">  其他水土保持补偿费安排的支出</t>
  </si>
  <si>
    <t>铁路资产变现收入</t>
  </si>
  <si>
    <t>铁路资产变现收入安排的支出</t>
  </si>
  <si>
    <t>海南省高等级公路车辆通行附加费收入</t>
  </si>
  <si>
    <t>海南省高等级公路车辆通行附加费相关支出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</si>
  <si>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</si>
  <si>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</si>
  <si>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</si>
  <si>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</si>
  <si>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</si>
  <si>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</si>
  <si>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</si>
  <si>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</si>
  <si>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</si>
  <si>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</si>
  <si>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</si>
  <si>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</si>
  <si>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</si>
  <si>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</si>
  <si>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</si>
  <si>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</si>
  <si>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</si>
  <si>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 xml:space="preserve">  港口建设费及对应专项债务收入安排的支出</t>
  </si>
  <si>
    <t xml:space="preserve">    港口设施</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</si>
  <si>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</si>
  <si>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</si>
  <si>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</si>
  <si>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</si>
  <si>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</si>
  <si>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</si>
  <si>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</si>
  <si>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</si>
  <si>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</si>
  <si>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</si>
  <si>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</si>
  <si>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</si>
  <si>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</si>
  <si>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</si>
  <si>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</si>
  <si>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</si>
  <si>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</si>
  <si>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</si>
  <si>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</si>
  <si>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</si>
  <si>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</si>
  <si>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</si>
  <si>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</si>
  <si>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民航发展基金收入</t>
  </si>
  <si>
    <t>民航发展基金支出</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</si>
  <si>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</si>
  <si>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</si>
  <si>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</si>
  <si>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</si>
  <si>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</si>
  <si>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</si>
  <si>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</si>
  <si>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</si>
  <si>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</si>
  <si>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</si>
  <si>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</si>
  <si>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</si>
  <si>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</si>
  <si>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</si>
  <si>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</si>
  <si>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</si>
  <si>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</si>
  <si>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</si>
  <si>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</si>
  <si>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</si>
  <si>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</si>
  <si>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</si>
  <si>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</si>
  <si>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</si>
  <si>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</si>
  <si>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</si>
  <si>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</si>
  <si>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</si>
  <si>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</si>
  <si>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完成年初预算%</t>
  </si>
  <si>
    <t>科目弄错</t>
  </si>
  <si>
    <t>2014年
决算</t>
  </si>
  <si>
    <t>2014年
决算</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</si>
  <si>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</si>
  <si>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</si>
  <si>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</si>
  <si>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</si>
  <si>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</si>
  <si>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 xml:space="preserve">  中央农网还贷资金收入</t>
  </si>
  <si>
    <t xml:space="preserve">  中央农网还贷资金支出</t>
  </si>
  <si>
    <t xml:space="preserve">  地方农网还贷资金收入</t>
  </si>
  <si>
    <t xml:space="preserve">  地方农网还贷资金支出</t>
  </si>
  <si>
    <t xml:space="preserve">  其他农网还贷资金支出</t>
  </si>
  <si>
    <t>电力改革预留资产变现收入</t>
  </si>
  <si>
    <t>电力改革预留资产变现收入安排的支出</t>
  </si>
  <si>
    <t xml:space="preserve">  920万千瓦变现资产支出</t>
  </si>
  <si>
    <t xml:space="preserve">  647万千瓦变现资产支出</t>
  </si>
  <si>
    <t>旅游发展基金收入</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</si>
  <si>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</si>
  <si>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</si>
  <si>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</si>
  <si>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</si>
  <si>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</si>
  <si>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</si>
  <si>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</si>
  <si>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</si>
  <si>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中央特别国债经营基金财务收入</t>
  </si>
  <si>
    <t>中央特别国债经营基金财务支出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</si>
  <si>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</si>
  <si>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</si>
  <si>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</si>
  <si>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</si>
  <si>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</si>
  <si>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</si>
  <si>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</si>
  <si>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</si>
  <si>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</si>
  <si>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</si>
  <si>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</si>
  <si>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</si>
  <si>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</si>
  <si>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</si>
  <si>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</si>
  <si>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</si>
  <si>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</si>
  <si>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</si>
  <si>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</si>
  <si>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 xml:space="preserve">  福利彩票公益金收入</t>
  </si>
  <si>
    <t xml:space="preserve">  彩票公益金及对应专项债务收入安排的支出</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</si>
  <si>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</si>
  <si>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</si>
  <si>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</si>
  <si>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</si>
  <si>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</si>
  <si>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</si>
  <si>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</si>
  <si>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</si>
  <si>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</si>
  <si>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</si>
  <si>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</si>
  <si>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</si>
  <si>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</si>
  <si>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</si>
  <si>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</si>
  <si>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</si>
  <si>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其他政府性基金收入</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</si>
  <si>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</si>
  <si>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</si>
  <si>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</si>
  <si>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</si>
  <si>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政府性基金预算收入合计</t>
  </si>
  <si>
    <t>政府性基金预算支出合计</t>
  </si>
  <si>
    <t>转移性收入</t>
  </si>
  <si>
    <t>转移性支出</t>
  </si>
  <si>
    <t xml:space="preserve">    上级补助收入</t>
  </si>
  <si>
    <t xml:space="preserve">    上解上级支出</t>
  </si>
  <si>
    <t xml:space="preserve">    下级上解收入</t>
  </si>
  <si>
    <t xml:space="preserve">    补助下级支出</t>
  </si>
  <si>
    <t xml:space="preserve">    上年结余收入</t>
  </si>
  <si>
    <r>
      <t xml:space="preserve"> </t>
    </r>
    <r>
      <rPr>
        <sz val="10"/>
        <rFont val="宋体"/>
        <family val="0"/>
      </rPr>
      <t xml:space="preserve">   调出资金</t>
    </r>
  </si>
  <si>
    <t xml:space="preserve">    调入资金</t>
  </si>
  <si>
    <t xml:space="preserve">    年终结余</t>
  </si>
  <si>
    <t xml:space="preserve">    债务转贷收入</t>
  </si>
  <si>
    <t xml:space="preserve">  表六</t>
  </si>
  <si>
    <t>完成年初      预算%</t>
  </si>
  <si>
    <t>比上年决算增加%</t>
  </si>
  <si>
    <t>债务发行费用支出</t>
  </si>
  <si>
    <t xml:space="preserve">    调出资金</t>
  </si>
  <si>
    <t xml:space="preserve">    年终结余</t>
  </si>
  <si>
    <t xml:space="preserve">  表五</t>
  </si>
  <si>
    <t xml:space="preserve">支出 </t>
  </si>
  <si>
    <t>税收收入</t>
  </si>
  <si>
    <t>一般公共服务支出</t>
  </si>
  <si>
    <t xml:space="preserve">  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</si>
  <si>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</si>
  <si>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</si>
  <si>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</si>
  <si>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</si>
  <si>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</si>
  <si>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</si>
  <si>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</si>
  <si>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</si>
  <si>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</si>
  <si>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</si>
  <si>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</si>
  <si>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</si>
  <si>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</si>
  <si>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</si>
  <si>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</si>
  <si>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</si>
  <si>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</si>
  <si>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</si>
  <si>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</si>
  <si>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福利企业增值税退税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</si>
  <si>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</si>
  <si>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</si>
  <si>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</si>
  <si>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</si>
  <si>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</si>
  <si>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森工综合利用增值税退税</t>
  </si>
  <si>
    <t xml:space="preserve">      核电站增值税退税</t>
  </si>
  <si>
    <t xml:space="preserve">      水电增值税退税</t>
  </si>
  <si>
    <t xml:space="preserve">      资源综合利用增值税退税</t>
  </si>
  <si>
    <t xml:space="preserve">    政协会议</t>
  </si>
  <si>
    <t xml:space="preserve">      成品油增值税退税</t>
  </si>
  <si>
    <t xml:space="preserve">    委员视察</t>
  </si>
  <si>
    <t xml:space="preserve">      其他增值税退税</t>
  </si>
  <si>
    <t xml:space="preserve">    参政议政</t>
  </si>
  <si>
    <t xml:space="preserve">      免抵调增增值税</t>
  </si>
  <si>
    <t xml:space="preserve">      成品油价格和税费改革增值税划出</t>
  </si>
  <si>
    <t xml:space="preserve">    其他政协事务支出</t>
  </si>
  <si>
    <t xml:space="preserve">      成品油价格和税费改革增值税划入</t>
  </si>
  <si>
    <t xml:space="preserve">  政府办公厅(室)及相关机构事务</t>
  </si>
  <si>
    <t xml:space="preserve">    进口货物增值税(项)</t>
  </si>
  <si>
    <t xml:space="preserve">      进口货物增值税(目)</t>
  </si>
  <si>
    <t xml:space="preserve">      进口货物增值税税款滞纳金、罚款收入</t>
  </si>
  <si>
    <t xml:space="preserve">      进口货物退增值税</t>
  </si>
  <si>
    <t xml:space="preserve">    专项服务</t>
  </si>
  <si>
    <t xml:space="preserve">    出口货物退增值税(项)</t>
  </si>
  <si>
    <t xml:space="preserve">    专项业务活动</t>
  </si>
  <si>
    <t xml:space="preserve">      出口货物退增值税(目)</t>
  </si>
  <si>
    <t xml:space="preserve">    政务公开审批</t>
  </si>
  <si>
    <t xml:space="preserve">      免抵调减增值税</t>
  </si>
  <si>
    <t xml:space="preserve">    法制建设</t>
  </si>
  <si>
    <t xml:space="preserve">    改征增值税(项)</t>
  </si>
  <si>
    <t xml:space="preserve">    信访事务</t>
  </si>
  <si>
    <t xml:space="preserve">      改征增值税(目)</t>
  </si>
  <si>
    <t xml:space="preserve">    参事事务</t>
  </si>
  <si>
    <t xml:space="preserve">      中国铁路总公司改征增值税待分配收入</t>
  </si>
  <si>
    <t xml:space="preserve">      改征增值税税款滞纳金、罚款收入</t>
  </si>
  <si>
    <t xml:space="preserve">    其他政府办公厅(室)及相关机构事务支出</t>
  </si>
  <si>
    <t xml:space="preserve">      改征增值税国内退税</t>
  </si>
  <si>
    <t xml:space="preserve">  发展与改革事务</t>
  </si>
  <si>
    <t xml:space="preserve">      免抵调增改征增值税</t>
  </si>
  <si>
    <t xml:space="preserve">    改征增值税出口退税(项)</t>
  </si>
  <si>
    <t xml:space="preserve">      改征增值税出口退税(目)</t>
  </si>
  <si>
    <t xml:space="preserve">      免抵调减改征增值税</t>
  </si>
  <si>
    <t xml:space="preserve">    战略规划与实施</t>
  </si>
  <si>
    <t xml:space="preserve">  消费税</t>
  </si>
  <si>
    <t xml:space="preserve">    日常经济运行调节</t>
  </si>
  <si>
    <t xml:space="preserve">    国内消费税</t>
  </si>
  <si>
    <t xml:space="preserve">    社会事业发展规划</t>
  </si>
  <si>
    <t xml:space="preserve">      国有企业消费税</t>
  </si>
  <si>
    <t xml:space="preserve">    经济体制改革研究</t>
  </si>
  <si>
    <t xml:space="preserve">      集体企业消费税</t>
  </si>
  <si>
    <t xml:space="preserve">    物价管理</t>
  </si>
  <si>
    <t xml:space="preserve">      股份制企业消费税</t>
  </si>
  <si>
    <t xml:space="preserve">    应对气候变化管理事务</t>
  </si>
  <si>
    <t xml:space="preserve">      联营企业消费税</t>
  </si>
  <si>
    <t xml:space="preserve">      港澳台和外商投资企业消费税</t>
  </si>
  <si>
    <t xml:space="preserve">    其他发展与改革事务支出</t>
  </si>
  <si>
    <t xml:space="preserve">      私营企业消费税</t>
  </si>
  <si>
    <t xml:space="preserve">  统计信息事务</t>
  </si>
  <si>
    <t xml:space="preserve">      成品油消费税</t>
  </si>
  <si>
    <t xml:space="preserve">      其他消费税</t>
  </si>
  <si>
    <t xml:space="preserve">      消费税税款滞纳金、罚款收入</t>
  </si>
  <si>
    <t xml:space="preserve">      成品油消费税退税</t>
  </si>
  <si>
    <t xml:space="preserve">    信息事务</t>
  </si>
  <si>
    <t xml:space="preserve">      其他消费税退税</t>
  </si>
  <si>
    <t xml:space="preserve">    专项统计业务</t>
  </si>
  <si>
    <t xml:space="preserve">    进口消费品消费税</t>
  </si>
  <si>
    <t xml:space="preserve">    统计管理</t>
  </si>
  <si>
    <t xml:space="preserve">      进口成品油消费税</t>
  </si>
  <si>
    <t xml:space="preserve">    专项普查活动</t>
  </si>
  <si>
    <t xml:space="preserve">      进口其他消费品消费税</t>
  </si>
  <si>
    <t xml:space="preserve">    统计抽样调查</t>
  </si>
  <si>
    <t xml:space="preserve">      进口消费品消费税税款滞纳金、罚款收入</t>
  </si>
  <si>
    <t xml:space="preserve">      进口成品油消费税退税</t>
  </si>
  <si>
    <t xml:space="preserve">    其他统计信息事务支出</t>
  </si>
  <si>
    <t xml:space="preserve">      进口其他消费品退消费税</t>
  </si>
  <si>
    <t xml:space="preserve">  财政事务</t>
  </si>
  <si>
    <t xml:space="preserve">    出口消费品退消费税</t>
  </si>
  <si>
    <t xml:space="preserve">  营业税</t>
  </si>
  <si>
    <t xml:space="preserve">    铁路运输企业营业税</t>
  </si>
  <si>
    <t xml:space="preserve">      中国铁路总公司集中缴纳的铁路运输企业营业税</t>
  </si>
  <si>
    <t xml:space="preserve">    预算改革业务</t>
  </si>
  <si>
    <t xml:space="preserve">      跨省合资铁路营业税</t>
  </si>
  <si>
    <t xml:space="preserve">    财政国库业务</t>
  </si>
  <si>
    <t xml:space="preserve">    金融保险业营业税(中央)</t>
  </si>
  <si>
    <t xml:space="preserve">    财政监察</t>
  </si>
  <si>
    <t xml:space="preserve">    金融保险业营业税(地方)</t>
  </si>
  <si>
    <t xml:space="preserve">    信息化建设</t>
  </si>
  <si>
    <t xml:space="preserve">      交强险营业税</t>
  </si>
  <si>
    <t xml:space="preserve">    财政委托业务支出</t>
  </si>
  <si>
    <t xml:space="preserve">      其他金融保险业营业税(地方)</t>
  </si>
  <si>
    <t xml:space="preserve">    一般营业税</t>
  </si>
  <si>
    <t xml:space="preserve">    其他财政事务支出</t>
  </si>
  <si>
    <t xml:space="preserve">    铁路建设基金营业税</t>
  </si>
  <si>
    <t xml:space="preserve">  税收事务</t>
  </si>
  <si>
    <t xml:space="preserve">    中国铁路总公司集中缴纳的铁路运输企业营业税待分配收入</t>
  </si>
  <si>
    <t xml:space="preserve">    营业税税款滞纳金、罚款收入</t>
  </si>
  <si>
    <t xml:space="preserve">    营业税退税</t>
  </si>
  <si>
    <t xml:space="preserve">  企业所得税</t>
  </si>
  <si>
    <t xml:space="preserve">    税务办案</t>
  </si>
  <si>
    <t xml:space="preserve">    国有冶金工业所得税</t>
  </si>
  <si>
    <t xml:space="preserve">    税务登记证及发票管理</t>
  </si>
  <si>
    <t xml:space="preserve">    国有有色金属工业所得税</t>
  </si>
  <si>
    <t xml:space="preserve">    代扣代收代征税款手续费</t>
  </si>
  <si>
    <t xml:space="preserve">    国有煤炭工业所得税</t>
  </si>
  <si>
    <t xml:space="preserve">    税务宣传</t>
  </si>
  <si>
    <t xml:space="preserve">    国有电力工业所得税</t>
  </si>
  <si>
    <t xml:space="preserve">    协税护税</t>
  </si>
  <si>
    <t xml:space="preserve">    国有石油和化学工业所得税</t>
  </si>
  <si>
    <t xml:space="preserve">    国有机械工业所得税</t>
  </si>
  <si>
    <t xml:space="preserve">    国有汽车工业所得税</t>
  </si>
  <si>
    <t xml:space="preserve">    其他税收事务支出</t>
  </si>
  <si>
    <t xml:space="preserve">    国有核工业所得税</t>
  </si>
  <si>
    <t xml:space="preserve">  审计事务</t>
  </si>
  <si>
    <t xml:space="preserve">    国有航空工业所得税</t>
  </si>
  <si>
    <t xml:space="preserve">    国有航天工业所得税</t>
  </si>
  <si>
    <t xml:space="preserve">    国有电子工业所得税</t>
  </si>
  <si>
    <t xml:space="preserve">    国有兵器工业所得税</t>
  </si>
  <si>
    <t xml:space="preserve">    审计业务</t>
  </si>
  <si>
    <t xml:space="preserve">    国有船舶工业所得税</t>
  </si>
  <si>
    <t xml:space="preserve">    审计管理</t>
  </si>
  <si>
    <t xml:space="preserve">    国有建筑材料工业所得税</t>
  </si>
  <si>
    <t xml:space="preserve">    国有烟草企业所得税</t>
  </si>
  <si>
    <t xml:space="preserve">    国有纺织企业所得税</t>
  </si>
  <si>
    <t xml:space="preserve">    其他审计事务支出</t>
  </si>
  <si>
    <t xml:space="preserve">    国有铁道企业所得税</t>
  </si>
  <si>
    <t xml:space="preserve">  海关事务</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</si>
  <si>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</si>
  <si>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</si>
  <si>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</si>
  <si>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</si>
  <si>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收费业务</t>
  </si>
  <si>
    <t xml:space="preserve">    国有邮政企业所得税</t>
  </si>
  <si>
    <t xml:space="preserve">    缉私办案</t>
  </si>
  <si>
    <t xml:space="preserve">    国有民航企业所得税</t>
  </si>
  <si>
    <t xml:space="preserve">    口岸电子执法系统建设与维护</t>
  </si>
  <si>
    <t xml:space="preserve">    国有海洋石油天然气企业所得税</t>
  </si>
  <si>
    <t xml:space="preserve">    国有外贸企业所得税</t>
  </si>
  <si>
    <t xml:space="preserve">    国有银行所得税</t>
  </si>
  <si>
    <t xml:space="preserve">    其他海关事务支出</t>
  </si>
  <si>
    <t xml:space="preserve">      中国进出口银行所得税</t>
  </si>
  <si>
    <t xml:space="preserve">  人力资源事务</t>
  </si>
  <si>
    <t xml:space="preserve">      中国农业发展银行所得税</t>
  </si>
  <si>
    <t xml:space="preserve">      其他国有银行所得税</t>
  </si>
  <si>
    <t xml:space="preserve">    国有非银行金融企业所得税</t>
  </si>
  <si>
    <t xml:space="preserve">      中国建银投资有限责任公司所得税</t>
  </si>
  <si>
    <t xml:space="preserve">    政府特殊津贴</t>
  </si>
  <si>
    <t xml:space="preserve">      中国投资有限责任公司所得税</t>
  </si>
  <si>
    <t xml:space="preserve">    资助留学回国人员</t>
  </si>
  <si>
    <t xml:space="preserve">      中投公司所属其他公司所得税</t>
  </si>
  <si>
    <t xml:space="preserve">    军队转业干部安置</t>
  </si>
  <si>
    <t xml:space="preserve">      其他国有非银行金融企业所得税</t>
  </si>
  <si>
    <t xml:space="preserve">    博士后日常经费</t>
  </si>
  <si>
    <t xml:space="preserve">    国有保险企业所得税</t>
  </si>
  <si>
    <t xml:space="preserve">    引进人才费用</t>
  </si>
  <si>
    <t xml:space="preserve">    国有文教企业所得税</t>
  </si>
  <si>
    <t xml:space="preserve">    公务员考核</t>
  </si>
  <si>
    <t xml:space="preserve">      国有电影企业所得税</t>
  </si>
  <si>
    <t xml:space="preserve">    公务员履职能力提升</t>
  </si>
  <si>
    <t xml:space="preserve">      国有出版企业所得税</t>
  </si>
  <si>
    <t xml:space="preserve">    公务员招考</t>
  </si>
  <si>
    <t xml:space="preserve">      其他国有文教企业所得税</t>
  </si>
  <si>
    <t xml:space="preserve">    公务员综合管理</t>
  </si>
  <si>
    <t xml:space="preserve">    国有水产企业所得税</t>
  </si>
  <si>
    <t xml:space="preserve">    国有森林工业企业所得税</t>
  </si>
  <si>
    <t xml:space="preserve">    其他人力资源事务支出</t>
  </si>
  <si>
    <t xml:space="preserve">    国有电信企业所得税</t>
  </si>
  <si>
    <t xml:space="preserve">  纪检监察事务</t>
  </si>
  <si>
    <t xml:space="preserve">    国有农垦企业所得税</t>
  </si>
  <si>
    <t xml:space="preserve">    其他国有企业所得税</t>
  </si>
  <si>
    <t xml:space="preserve">    集体企业所得税</t>
  </si>
  <si>
    <t xml:space="preserve">    股份制企业所得税</t>
  </si>
  <si>
    <t xml:space="preserve">    大案要案查处</t>
  </si>
  <si>
    <t xml:space="preserve">      股份制海洋石油天然气企业所得税</t>
  </si>
  <si>
    <t xml:space="preserve">    派驻派出机构</t>
  </si>
  <si>
    <t xml:space="preserve">      中国石油天然气股份有限公司所得税</t>
  </si>
  <si>
    <t xml:space="preserve">    中央巡视</t>
  </si>
  <si>
    <t xml:space="preserve">      中国石油化工股份有限公司所得税</t>
  </si>
  <si>
    <t xml:space="preserve">      中国工商银行股份有限公司所得税</t>
  </si>
  <si>
    <t xml:space="preserve">    其他纪检监察事务支出</t>
  </si>
  <si>
    <t xml:space="preserve">      中国建设银行股份有限公司所得税</t>
  </si>
  <si>
    <t xml:space="preserve">  商贸事务</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</si>
  <si>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</si>
  <si>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</si>
  <si>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</si>
  <si>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</si>
  <si>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对外贸易管理</t>
  </si>
  <si>
    <t xml:space="preserve">      中国邮政储蓄银行股份有限公司所得税</t>
  </si>
  <si>
    <t xml:space="preserve">    国际经济合作</t>
  </si>
  <si>
    <t xml:space="preserve">      中国信达资产管理股份有限公司所得税</t>
  </si>
  <si>
    <t xml:space="preserve">    外资管理</t>
  </si>
  <si>
    <t xml:space="preserve">      跨省合资铁路企业所得税</t>
  </si>
  <si>
    <t xml:space="preserve">    国内贸易管理</t>
  </si>
  <si>
    <t xml:space="preserve">      中国华融资产管理股份有限公司所得税</t>
  </si>
  <si>
    <t xml:space="preserve">    招商引资</t>
  </si>
  <si>
    <t xml:space="preserve">      其他股份制企业所得税</t>
  </si>
  <si>
    <t xml:space="preserve">    联营企业所得税</t>
  </si>
  <si>
    <t xml:space="preserve">    其他商贸事务支出</t>
  </si>
  <si>
    <t xml:space="preserve">    港澳台和外商投资企业所得税</t>
  </si>
  <si>
    <t xml:space="preserve">  知识产权事务</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</si>
  <si>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</si>
  <si>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</si>
  <si>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</si>
  <si>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</si>
  <si>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专利审批</t>
  </si>
  <si>
    <t xml:space="preserve">    分支机构预缴所得税</t>
  </si>
  <si>
    <t xml:space="preserve">    国家知识产权战略</t>
  </si>
  <si>
    <t xml:space="preserve">      国有企业分支机构预缴所得税</t>
  </si>
  <si>
    <t xml:space="preserve">    专利试点和产业化推进</t>
  </si>
  <si>
    <t xml:space="preserve">      股份制企业分支机构预缴所得税</t>
  </si>
  <si>
    <t xml:space="preserve">    专利执法</t>
  </si>
  <si>
    <t xml:space="preserve">      港澳台和外商投资企业分支机构预缴所得税</t>
  </si>
  <si>
    <t xml:space="preserve">    国际组织专项活动</t>
  </si>
  <si>
    <t xml:space="preserve">      其他企业分支机构预缴所得税</t>
  </si>
  <si>
    <t xml:space="preserve">    知识产权宏观管理</t>
  </si>
  <si>
    <t xml:space="preserve">    总机构预缴所得税</t>
  </si>
  <si>
    <t xml:space="preserve">      国有企业总机构预缴所得税</t>
  </si>
  <si>
    <t xml:space="preserve">    其他知识产权事务支出</t>
  </si>
  <si>
    <t xml:space="preserve">      股份制企业总机构预缴所得税</t>
  </si>
  <si>
    <t xml:space="preserve">  工商行政管理事务</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</si>
  <si>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</si>
  <si>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</si>
  <si>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</si>
  <si>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</si>
  <si>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工商行政管理专项</t>
  </si>
  <si>
    <t xml:space="preserve">      股份制企业总机构汇算清缴所得税</t>
  </si>
  <si>
    <t xml:space="preserve">    执法办案专项</t>
  </si>
  <si>
    <t xml:space="preserve">      港澳台和外商投资企业总机构汇算清缴所得税</t>
  </si>
  <si>
    <t xml:space="preserve">    消费者权益保护</t>
  </si>
  <si>
    <t xml:space="preserve">      其他企业总机构汇算清缴所得税</t>
  </si>
  <si>
    <t xml:space="preserve">    企业所得税待分配收入</t>
  </si>
  <si>
    <t xml:space="preserve">      国有企业所得税待分配收入</t>
  </si>
  <si>
    <t xml:space="preserve">    其他工商行政管理事务支出</t>
  </si>
  <si>
    <t xml:space="preserve">      股份制企业所得税待分配收入</t>
  </si>
  <si>
    <t xml:space="preserve">  质量技术监督与检验检疫事务</t>
  </si>
  <si>
    <t xml:space="preserve">      港澳台和外商投资企业所得税待分配收入</t>
  </si>
  <si>
    <t xml:space="preserve">      其他企业所得税待分配收入</t>
  </si>
  <si>
    <t xml:space="preserve">    跨市县分支机构预缴所得税</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</si>
  <si>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</si>
  <si>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</si>
  <si>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</si>
  <si>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</si>
  <si>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跨市县总机构预缴所得税</t>
  </si>
  <si>
    <t xml:space="preserve">    认证认可监督管理</t>
  </si>
  <si>
    <t xml:space="preserve">    标准化管理</t>
  </si>
  <si>
    <t xml:space="preserve">    其他质量技术监督与检验检疫事务支出</t>
  </si>
  <si>
    <t xml:space="preserve">    跨市县总机构汇算清缴所得税</t>
  </si>
  <si>
    <t xml:space="preserve">  民族事务</t>
  </si>
  <si>
    <t xml:space="preserve">    民族工作专项</t>
  </si>
  <si>
    <t xml:space="preserve">    省以下企业所得税待分配收入</t>
  </si>
  <si>
    <t xml:space="preserve">    其他民族事务支出</t>
  </si>
  <si>
    <t xml:space="preserve">  宗教事务</t>
  </si>
  <si>
    <t xml:space="preserve">    跨市县分支机构汇算清缴所得税</t>
  </si>
  <si>
    <t xml:space="preserve">      国有企业分支机构汇算清缴所得税</t>
  </si>
  <si>
    <t xml:space="preserve">    宗教工作专项</t>
  </si>
  <si>
    <t xml:space="preserve">      股份制企业分支机构汇算清缴所得税</t>
  </si>
  <si>
    <t xml:space="preserve">      港澳台和外商投资企业分支机构汇算清缴所得税</t>
  </si>
  <si>
    <t xml:space="preserve">    其他宗教事务支出</t>
  </si>
  <si>
    <t xml:space="preserve">      其他企业分支机构汇算清缴所得税</t>
  </si>
  <si>
    <t xml:space="preserve">  港澳台侨事务</t>
  </si>
  <si>
    <t xml:space="preserve">    分支机构汇算清缴所得税</t>
  </si>
  <si>
    <t xml:space="preserve">    港澳事务</t>
  </si>
  <si>
    <t xml:space="preserve">    台湾事务</t>
  </si>
  <si>
    <t xml:space="preserve">    企业所得税税款滞纳金、罚款、加收利息收入</t>
  </si>
  <si>
    <t xml:space="preserve">    华侨事务</t>
  </si>
  <si>
    <t xml:space="preserve">      内资企业所得税税款滞纳金、罚款、加收利息收入</t>
  </si>
  <si>
    <t xml:space="preserve">      港澳台和外商投资企业所得税税款滞纳金、罚款、加收利息收入</t>
  </si>
  <si>
    <t xml:space="preserve">    其他港澳台侨事务支出</t>
  </si>
  <si>
    <t xml:space="preserve">      中央企业所得税税款滞纳金、罚款、加收利息收入</t>
  </si>
  <si>
    <t xml:space="preserve">  档案事务</t>
  </si>
  <si>
    <t xml:space="preserve">  企业所得税退税</t>
  </si>
  <si>
    <t xml:space="preserve">    国有冶金工业所得税退税</t>
  </si>
  <si>
    <t xml:space="preserve">    国有有色金属工业所得税退税</t>
  </si>
  <si>
    <t xml:space="preserve">    国有煤炭工业所得税退税</t>
  </si>
  <si>
    <t xml:space="preserve">    档案馆</t>
  </si>
  <si>
    <t xml:space="preserve">    国有电力工业所得税退税</t>
  </si>
  <si>
    <t xml:space="preserve">    其他档案事务支出</t>
  </si>
  <si>
    <t xml:space="preserve">    国有石油和化学工业所得税退税</t>
  </si>
  <si>
    <t xml:space="preserve">  民主党派及工商联事务</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</si>
  <si>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</si>
  <si>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</si>
  <si>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</si>
  <si>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</si>
  <si>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</si>
  <si>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</si>
  <si>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其他民主党派及工商联事务支出</t>
  </si>
  <si>
    <t xml:space="preserve">    国有兵器工业所得税退税</t>
  </si>
  <si>
    <t xml:space="preserve">  群众团体事务</t>
  </si>
  <si>
    <t xml:space="preserve">    国有船舶工业所得税退税</t>
  </si>
  <si>
    <t xml:space="preserve">    国有建筑材料工业所得税退税</t>
  </si>
  <si>
    <t xml:space="preserve">    国有烟草企业所得税退税</t>
  </si>
  <si>
    <t xml:space="preserve">    国有纺织企业所得税退税</t>
  </si>
  <si>
    <t xml:space="preserve">    厂务公开</t>
  </si>
  <si>
    <t xml:space="preserve">    国有铁道企业所得税退税</t>
  </si>
  <si>
    <t xml:space="preserve">    工会疗养休养</t>
  </si>
  <si>
    <t xml:space="preserve">    国有交通企业所得税退税</t>
  </si>
  <si>
    <t xml:space="preserve">    国有邮政企业所得税退税</t>
  </si>
  <si>
    <t xml:space="preserve">    其他群众团体事务支出</t>
  </si>
  <si>
    <t xml:space="preserve">    国有民航企业所得税退税</t>
  </si>
  <si>
    <t xml:space="preserve">  党委办公厅(室)及相关机构事务</t>
  </si>
  <si>
    <t xml:space="preserve">    海洋石油天然气企业所得税退税</t>
  </si>
  <si>
    <t xml:space="preserve">    国有外贸企业所得税退税</t>
  </si>
  <si>
    <t xml:space="preserve">    国有银行所得税退税</t>
  </si>
  <si>
    <t xml:space="preserve">      中国进出口银行所得税退税</t>
  </si>
  <si>
    <t xml:space="preserve">    专项业务</t>
  </si>
  <si>
    <t xml:space="preserve">      中国农业发展银行所得税退税</t>
  </si>
  <si>
    <t xml:space="preserve">      其他国有银行所得税退税</t>
  </si>
  <si>
    <t xml:space="preserve">    其他党委办公厅(室)及相关机构事务支出</t>
  </si>
  <si>
    <t xml:space="preserve">    国有非银行金融企业所得税退税</t>
  </si>
  <si>
    <t xml:space="preserve">  组织事务</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</si>
  <si>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</si>
  <si>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</si>
  <si>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</si>
  <si>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</si>
  <si>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</si>
  <si>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其他组织事务支出</t>
  </si>
  <si>
    <t xml:space="preserve">      国有出版企业所得税退税</t>
  </si>
  <si>
    <t xml:space="preserve">  宣传事务</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</si>
  <si>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</si>
  <si>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</si>
  <si>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</si>
  <si>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</si>
  <si>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</si>
  <si>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其他宣传事务支出</t>
  </si>
  <si>
    <t xml:space="preserve">    集体企业所得税退税</t>
  </si>
  <si>
    <t xml:space="preserve">  统战事务</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</si>
  <si>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</si>
  <si>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</si>
  <si>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</si>
  <si>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</si>
  <si>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</si>
  <si>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其他统战事务支出</t>
  </si>
  <si>
    <t xml:space="preserve">      国家开发银行股份有限公司所得税退税</t>
  </si>
  <si>
    <t xml:space="preserve">  对外联络事务</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</si>
  <si>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</si>
  <si>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</si>
  <si>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</si>
  <si>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</si>
  <si>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</si>
  <si>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其他对外联络事务支出</t>
  </si>
  <si>
    <t xml:space="preserve">    私营企业所得税退税</t>
  </si>
  <si>
    <t xml:space="preserve">  其他共产党事务支出(款)</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</si>
  <si>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</si>
  <si>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</si>
  <si>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</si>
  <si>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</si>
  <si>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</si>
  <si>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其他共产党事务支出(项)</t>
  </si>
  <si>
    <t xml:space="preserve">    跨市县总分机构企业所得税退税</t>
  </si>
  <si>
    <t xml:space="preserve">  其他一般公共服务支出(款)</t>
  </si>
  <si>
    <t xml:space="preserve">      国有跨市县总分机构企业所得税退税</t>
  </si>
  <si>
    <t xml:space="preserve">    国家赔偿费用支出</t>
  </si>
  <si>
    <t xml:space="preserve">      股份制跨市县总分机构企业所得税退税</t>
  </si>
  <si>
    <t xml:space="preserve">    其他一般公共服务支出(项)</t>
  </si>
  <si>
    <t xml:space="preserve">      港澳台和外商投资跨市县总分机构企业所得税退税</t>
  </si>
  <si>
    <t>外交支出</t>
  </si>
  <si>
    <t xml:space="preserve">      其他跨市县总分机构企业所得税退税</t>
  </si>
  <si>
    <t xml:space="preserve">  外交管理事务</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</si>
  <si>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</si>
  <si>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</si>
  <si>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</si>
  <si>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</si>
  <si>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</si>
  <si>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</si>
  <si>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其他外交管理事务支出</t>
  </si>
  <si>
    <t xml:space="preserve">    个人所得税税款滞纳金、罚款收入</t>
  </si>
  <si>
    <t xml:space="preserve">  驻外机构</t>
  </si>
  <si>
    <t xml:space="preserve">  资源税</t>
  </si>
  <si>
    <t xml:space="preserve">    驻外使领馆(团、处)</t>
  </si>
  <si>
    <t xml:space="preserve">    海洋石油资源税</t>
  </si>
  <si>
    <t xml:space="preserve">    其他驻外机构支出</t>
  </si>
  <si>
    <t xml:space="preserve">    其他资源税</t>
  </si>
  <si>
    <t xml:space="preserve">  对外援助</t>
  </si>
  <si>
    <t xml:space="preserve">    资源税税款滞纳金、罚款收入</t>
  </si>
  <si>
    <t xml:space="preserve">    对外成套项目援助</t>
  </si>
  <si>
    <t xml:space="preserve">  城市维护建设税</t>
  </si>
  <si>
    <t xml:space="preserve">    对外一般物资援助</t>
  </si>
  <si>
    <t xml:space="preserve">    国有企业城市维护建设税</t>
  </si>
  <si>
    <t xml:space="preserve">    对外科技合作援助</t>
  </si>
  <si>
    <t xml:space="preserve">      中国铁路总公司集中缴纳的铁路运输企业城市维护建设税</t>
  </si>
  <si>
    <t xml:space="preserve">    对外优惠贷款援助及贴息</t>
  </si>
  <si>
    <t xml:space="preserve">      其他国有企业城市维护建设税</t>
  </si>
  <si>
    <t xml:space="preserve">    对外医疗援助</t>
  </si>
  <si>
    <t xml:space="preserve">    集体企业城市维护建设税</t>
  </si>
  <si>
    <t xml:space="preserve">    其他对外援助支出</t>
  </si>
  <si>
    <t xml:space="preserve">    股份制企业城市维护建设税</t>
  </si>
  <si>
    <t xml:space="preserve">  国际组织</t>
  </si>
  <si>
    <t xml:space="preserve">    联营企业城市维护建设税</t>
  </si>
  <si>
    <t xml:space="preserve">    国际组织会费</t>
  </si>
  <si>
    <t xml:space="preserve">    港澳台和外商投资企业城市维护建设税</t>
  </si>
  <si>
    <t xml:space="preserve">    国际组织捐赠</t>
  </si>
  <si>
    <t xml:space="preserve">    私营企业城市维护建设税</t>
  </si>
  <si>
    <t xml:space="preserve">    维和摊款</t>
  </si>
  <si>
    <t xml:space="preserve">    中国铁路总公司集中缴纳的铁路运输企业城市维护建设税待分配收入</t>
  </si>
  <si>
    <t xml:space="preserve">    国际组织股金及基金</t>
  </si>
  <si>
    <t xml:space="preserve">    其他企业城市维护建设税</t>
  </si>
  <si>
    <t xml:space="preserve">    其他国际组织支出</t>
  </si>
  <si>
    <t xml:space="preserve">    城市维护建设税税款滞纳金、罚款收入</t>
  </si>
  <si>
    <t xml:space="preserve">  对外合作与交流</t>
  </si>
  <si>
    <t xml:space="preserve">    成品油价格和税费改革城市维护建设税划出</t>
  </si>
  <si>
    <t xml:space="preserve">    在华国际会议</t>
  </si>
  <si>
    <t xml:space="preserve">    成品油价格和税费改革城市维护建设税划入</t>
  </si>
  <si>
    <t xml:space="preserve">    国际交流活动</t>
  </si>
  <si>
    <t xml:space="preserve">  房产税</t>
  </si>
  <si>
    <t xml:space="preserve">    其他对外合作与交流支出</t>
  </si>
  <si>
    <t xml:space="preserve">    国有企业房产税</t>
  </si>
  <si>
    <t xml:space="preserve">  对外宣传(款)</t>
  </si>
  <si>
    <t xml:space="preserve">    集体企业房产税</t>
  </si>
  <si>
    <t xml:space="preserve">    对外宣传(项)</t>
  </si>
  <si>
    <t xml:space="preserve">    股份制企业房产税</t>
  </si>
  <si>
    <t xml:space="preserve">  边界勘界联检</t>
  </si>
  <si>
    <t xml:space="preserve">    联营企业房产税</t>
  </si>
  <si>
    <t xml:space="preserve">    边界勘界</t>
  </si>
  <si>
    <t xml:space="preserve">    港澳台和外商投资企业房产税</t>
  </si>
  <si>
    <t xml:space="preserve">    边界联检</t>
  </si>
  <si>
    <t xml:space="preserve">    私营企业房产税</t>
  </si>
  <si>
    <t xml:space="preserve">    边界界桩维护</t>
  </si>
  <si>
    <t xml:space="preserve">    其他房产税</t>
  </si>
  <si>
    <t xml:space="preserve">    其他支出</t>
  </si>
  <si>
    <t xml:space="preserve">    房产税税款滞纳金、罚款收入</t>
  </si>
  <si>
    <t xml:space="preserve">  其他外交支出(款)</t>
  </si>
  <si>
    <t xml:space="preserve">  印花税</t>
  </si>
  <si>
    <t xml:space="preserve">    其他外交支出(项)</t>
  </si>
  <si>
    <t xml:space="preserve">    证券交易印花税(项)</t>
  </si>
  <si>
    <t>国防支出</t>
  </si>
  <si>
    <t xml:space="preserve">      证券交易印花税(目)</t>
  </si>
  <si>
    <t xml:space="preserve">  现役部队(款)</t>
  </si>
  <si>
    <t xml:space="preserve">      证券交易印花税退税</t>
  </si>
  <si>
    <t xml:space="preserve">    现役部队(项)</t>
  </si>
  <si>
    <t xml:space="preserve">    其他印花税</t>
  </si>
  <si>
    <t xml:space="preserve">  国防科研事业(款)</t>
  </si>
  <si>
    <t xml:space="preserve">    印花税税款滞纳金、罚款收入</t>
  </si>
  <si>
    <t xml:space="preserve">    国防科研事业(项)</t>
  </si>
  <si>
    <t xml:space="preserve">  城镇土地使用税</t>
  </si>
  <si>
    <t xml:space="preserve">  专项工程(款)</t>
  </si>
  <si>
    <t xml:space="preserve">    国有企业城镇土地使用税</t>
  </si>
  <si>
    <t xml:space="preserve">    专项工程(项)</t>
  </si>
  <si>
    <t xml:space="preserve">    集体企业城镇土地使用税</t>
  </si>
  <si>
    <t xml:space="preserve">  国防动员</t>
  </si>
  <si>
    <t xml:space="preserve">    股份制企业城镇土地使用税</t>
  </si>
  <si>
    <t xml:space="preserve">    兵役征集</t>
  </si>
  <si>
    <t xml:space="preserve">    联营企业城镇土地使用税</t>
  </si>
  <si>
    <t xml:space="preserve">    经济动员</t>
  </si>
  <si>
    <t xml:space="preserve">    私营企业城镇土地使用税</t>
  </si>
  <si>
    <t xml:space="preserve">    人民防空</t>
  </si>
  <si>
    <t xml:space="preserve">    港澳台和外商投资企业城镇土地使用税</t>
  </si>
  <si>
    <t xml:space="preserve">    交通战备</t>
  </si>
  <si>
    <t xml:space="preserve">    其他城镇土地使用税</t>
  </si>
  <si>
    <t xml:space="preserve">    国防教育</t>
  </si>
  <si>
    <t xml:space="preserve">    城镇土地使用税税款滞纳金、罚款收入</t>
  </si>
  <si>
    <t xml:space="preserve">    预备役部队</t>
  </si>
  <si>
    <t xml:space="preserve">  土地增值税</t>
  </si>
  <si>
    <t xml:space="preserve">    民兵</t>
  </si>
  <si>
    <t xml:space="preserve">    国有企业土地增值税</t>
  </si>
  <si>
    <t xml:space="preserve">    其他国防动员支出</t>
  </si>
  <si>
    <t xml:space="preserve">    集体企业土地增值税</t>
  </si>
  <si>
    <t xml:space="preserve">  其他国防支出(款)</t>
  </si>
  <si>
    <t xml:space="preserve">    股份制企业土地增值税</t>
  </si>
  <si>
    <t xml:space="preserve">    其他国防支出(项)</t>
  </si>
  <si>
    <t xml:space="preserve">    联营企业土地增值税</t>
  </si>
  <si>
    <t>公共安全支出</t>
  </si>
  <si>
    <t xml:space="preserve">    港澳台和外商投资企业土地增值税</t>
  </si>
  <si>
    <t xml:space="preserve">  武装警察</t>
  </si>
  <si>
    <t xml:space="preserve">    私营企业土地增值税</t>
  </si>
  <si>
    <t xml:space="preserve">    内卫</t>
  </si>
  <si>
    <t xml:space="preserve">    其他土地增值税</t>
  </si>
  <si>
    <t xml:space="preserve">    边防</t>
  </si>
  <si>
    <t xml:space="preserve">    土地增值税税款滞纳金、罚款收入</t>
  </si>
  <si>
    <t xml:space="preserve">    消防</t>
  </si>
  <si>
    <t xml:space="preserve">  车船税(款)</t>
  </si>
  <si>
    <t xml:space="preserve">    警卫</t>
  </si>
  <si>
    <t xml:space="preserve">    车船税(项)</t>
  </si>
  <si>
    <t xml:space="preserve">    黄金</t>
  </si>
  <si>
    <t xml:space="preserve">    车船税税款滞纳金、罚款收入</t>
  </si>
  <si>
    <t xml:space="preserve">    森林</t>
  </si>
  <si>
    <t xml:space="preserve">  船舶吨税(款)</t>
  </si>
  <si>
    <t xml:space="preserve">    水电</t>
  </si>
  <si>
    <t xml:space="preserve">    船舶吨税(项)</t>
  </si>
  <si>
    <t xml:space="preserve">    交通</t>
  </si>
  <si>
    <t xml:space="preserve">    船舶吨税税款滞纳金、罚款收入</t>
  </si>
  <si>
    <t xml:space="preserve">    海警</t>
  </si>
  <si>
    <t xml:space="preserve">  车辆购置税(款)</t>
  </si>
  <si>
    <t xml:space="preserve">    其他武装警察支出</t>
  </si>
  <si>
    <t xml:space="preserve">    车辆购置税(项)</t>
  </si>
  <si>
    <t xml:space="preserve">  公安</t>
  </si>
  <si>
    <t xml:space="preserve">    车辆购置税税款滞纳金、罚款收入</t>
  </si>
  <si>
    <t xml:space="preserve">  关税(款)</t>
  </si>
  <si>
    <t xml:space="preserve">    关税(项)</t>
  </si>
  <si>
    <t xml:space="preserve">      进口关税</t>
  </si>
  <si>
    <t xml:space="preserve">    治安管理</t>
  </si>
  <si>
    <t xml:space="preserve">      出口关税</t>
  </si>
  <si>
    <t xml:space="preserve">    国内安全保卫</t>
  </si>
  <si>
    <t xml:space="preserve">      进境物品进口税</t>
  </si>
  <si>
    <t xml:space="preserve">    刑事侦查</t>
  </si>
  <si>
    <t xml:space="preserve">    特别关税</t>
  </si>
  <si>
    <t xml:space="preserve">    经济犯罪侦查</t>
  </si>
  <si>
    <t xml:space="preserve">      反倾销税</t>
  </si>
  <si>
    <t xml:space="preserve">    出入境管理</t>
  </si>
  <si>
    <t xml:space="preserve">      反补贴税</t>
  </si>
  <si>
    <t xml:space="preserve">    行动技术管理</t>
  </si>
  <si>
    <t xml:space="preserve">      保障措施关税</t>
  </si>
  <si>
    <t xml:space="preserve">    防范和处理邪教犯罪</t>
  </si>
  <si>
    <t xml:space="preserve">    关税和特别关税税款滞纳金、罚款收入</t>
  </si>
  <si>
    <t xml:space="preserve">    禁毒管理</t>
  </si>
  <si>
    <t xml:space="preserve">    资源税</t>
  </si>
  <si>
    <t xml:space="preserve">    个人所得税</t>
  </si>
  <si>
    <t xml:space="preserve">    关税退税</t>
  </si>
  <si>
    <t xml:space="preserve">    道路交通管理</t>
  </si>
  <si>
    <t xml:space="preserve">  耕地占用税(款)</t>
  </si>
  <si>
    <t xml:space="preserve">    网络侦控管理</t>
  </si>
  <si>
    <t xml:space="preserve">    耕地占用税(项)</t>
  </si>
  <si>
    <t xml:space="preserve">    反恐怖</t>
  </si>
  <si>
    <t xml:space="preserve">    耕地占用税退税</t>
  </si>
  <si>
    <t xml:space="preserve">    居民身份证管理</t>
  </si>
  <si>
    <t xml:space="preserve">    耕地占用税税款滞纳金、罚款收入</t>
  </si>
  <si>
    <t xml:space="preserve">    网络运行及维护</t>
  </si>
  <si>
    <t xml:space="preserve">  契税(款)</t>
  </si>
  <si>
    <t xml:space="preserve">    拘押收教场所管理</t>
  </si>
  <si>
    <t xml:space="preserve">    契税(项)</t>
  </si>
  <si>
    <t xml:space="preserve">    警犬繁育及训养</t>
  </si>
  <si>
    <t xml:space="preserve">    契税税款滞纳金、罚款收入</t>
  </si>
  <si>
    <t xml:space="preserve">  烟叶税(款)</t>
  </si>
  <si>
    <t xml:space="preserve">    烟叶税(项)</t>
  </si>
  <si>
    <t xml:space="preserve">    其他公安支出</t>
  </si>
  <si>
    <t xml:space="preserve">    烟叶税税款滞纳金、罚款收入</t>
  </si>
  <si>
    <t xml:space="preserve">  国家安全</t>
  </si>
  <si>
    <t xml:space="preserve">  其他税收收入</t>
  </si>
  <si>
    <t>非税收入</t>
  </si>
  <si>
    <t xml:space="preserve">  专项收入</t>
  </si>
  <si>
    <t xml:space="preserve">    排污费收入(项)</t>
  </si>
  <si>
    <t xml:space="preserve">    安全业务</t>
  </si>
  <si>
    <t xml:space="preserve">      排污费收入(目)</t>
  </si>
  <si>
    <t xml:space="preserve">      海洋工程排污费收入</t>
  </si>
  <si>
    <t xml:space="preserve">    其他国家安全支出</t>
  </si>
  <si>
    <t xml:space="preserve">    水资源费收入</t>
  </si>
  <si>
    <t xml:space="preserve">  检察</t>
  </si>
  <si>
    <t xml:space="preserve">      三峡电站水资源费收入</t>
  </si>
  <si>
    <t xml:space="preserve">      其他水资源费收入</t>
  </si>
  <si>
    <t xml:space="preserve">    教育费附加收入(项)</t>
  </si>
  <si>
    <t xml:space="preserve">      教育费附加收入(目)</t>
  </si>
  <si>
    <t xml:space="preserve">    查办和预防职务犯罪</t>
  </si>
  <si>
    <t xml:space="preserve">      成品油价格和税费改革教育费附加收入划出</t>
  </si>
  <si>
    <t xml:space="preserve">    公诉和审判监督</t>
  </si>
  <si>
    <t xml:space="preserve">      成品油价格和税费改革教育费附加收入划入</t>
  </si>
  <si>
    <t xml:space="preserve">    侦查监督</t>
  </si>
  <si>
    <t xml:space="preserve">      中国铁路总公司集中缴纳的铁路运输企业教育费附加</t>
  </si>
  <si>
    <t xml:space="preserve">    执行监督</t>
  </si>
  <si>
    <t xml:space="preserve">      中国铁路总公司集中缴纳的铁路运输企业教育费附加待分配收入</t>
  </si>
  <si>
    <t xml:space="preserve">    控告申诉</t>
  </si>
  <si>
    <t xml:space="preserve">      教育费附加滞纳金、罚款收入</t>
  </si>
  <si>
    <t xml:space="preserve">    “两房”建设</t>
  </si>
  <si>
    <t xml:space="preserve">    铀产品出售收入</t>
  </si>
  <si>
    <t xml:space="preserve">    三峡库区移民专项收入</t>
  </si>
  <si>
    <t xml:space="preserve">    其他检察支出</t>
  </si>
  <si>
    <t xml:space="preserve">    国家留成油上缴收入</t>
  </si>
  <si>
    <t xml:space="preserve">  法院</t>
  </si>
  <si>
    <t xml:space="preserve">    场外核应急准备收入</t>
  </si>
  <si>
    <t xml:space="preserve">    草原植被恢复费收入</t>
  </si>
  <si>
    <t xml:space="preserve">    矿产资源专项收入</t>
  </si>
  <si>
    <t xml:space="preserve">      矿产资源补偿费收入</t>
  </si>
  <si>
    <t xml:space="preserve">    案件审判</t>
  </si>
  <si>
    <t xml:space="preserve">      探矿权、采矿权使用费收入</t>
  </si>
  <si>
    <t xml:space="preserve">    案件执行</t>
  </si>
  <si>
    <t xml:space="preserve">      探矿权、采矿权价款收入</t>
  </si>
  <si>
    <t xml:space="preserve">    “两庭”建设</t>
  </si>
  <si>
    <t xml:space="preserve">    地方教育附加收入</t>
  </si>
  <si>
    <t xml:space="preserve">    文化事业建设费收入</t>
  </si>
  <si>
    <t xml:space="preserve">    其他法院支出</t>
  </si>
  <si>
    <t xml:space="preserve">    残疾人就业保障金收入</t>
  </si>
  <si>
    <t xml:space="preserve">  司法</t>
  </si>
  <si>
    <t xml:space="preserve">    教育资金收入</t>
  </si>
  <si>
    <t xml:space="preserve">    农田水利建设资金收入</t>
  </si>
  <si>
    <t xml:space="preserve">    育林基金收入</t>
  </si>
  <si>
    <t xml:space="preserve">    森林植被恢复费</t>
  </si>
  <si>
    <t xml:space="preserve">    基层司法业务</t>
  </si>
  <si>
    <t xml:space="preserve">    水利建设专项收入</t>
  </si>
  <si>
    <t xml:space="preserve">    普法宣传</t>
  </si>
  <si>
    <t xml:space="preserve">    其他专项收入(项)</t>
  </si>
  <si>
    <t xml:space="preserve">    律师公证管理</t>
  </si>
  <si>
    <t xml:space="preserve">      广告收入</t>
  </si>
  <si>
    <t xml:space="preserve">    法律援助</t>
  </si>
  <si>
    <t xml:space="preserve">      其他专项收入(目)</t>
  </si>
  <si>
    <t xml:space="preserve">    司法统一考试</t>
  </si>
  <si>
    <t xml:space="preserve">  行政事业性收费收入</t>
  </si>
  <si>
    <t xml:space="preserve">    仲裁</t>
  </si>
  <si>
    <t xml:space="preserve">    公安行政事业性收费收入</t>
  </si>
  <si>
    <t xml:space="preserve">      外国人签证费</t>
  </si>
  <si>
    <t xml:space="preserve">    其他司法支出</t>
  </si>
  <si>
    <t xml:space="preserve">      外国人证件费</t>
  </si>
  <si>
    <t xml:space="preserve">  监狱</t>
  </si>
  <si>
    <t xml:space="preserve">      公民出入境证件费</t>
  </si>
  <si>
    <t xml:space="preserve">      中国国籍申请手续费</t>
  </si>
  <si>
    <t xml:space="preserve">      口岸以外边防检查监护费</t>
  </si>
  <si>
    <t xml:space="preserve">      户籍管理证件工本费</t>
  </si>
  <si>
    <t xml:space="preserve">    犯人生活</t>
  </si>
  <si>
    <t xml:space="preserve">      居民身份证工本费</t>
  </si>
  <si>
    <t xml:space="preserve">    犯人改造</t>
  </si>
  <si>
    <t xml:space="preserve">      机动车号牌工本费</t>
  </si>
  <si>
    <t xml:space="preserve">    狱政设施建设</t>
  </si>
  <si>
    <t xml:space="preserve">      机动车行驶证工本费</t>
  </si>
  <si>
    <t xml:space="preserve">      机动车登记证书工本费</t>
  </si>
  <si>
    <t xml:space="preserve">    其他监狱支出</t>
  </si>
  <si>
    <t xml:space="preserve">      机动车抵押登记费</t>
  </si>
  <si>
    <t xml:space="preserve">  强制隔离戒毒</t>
  </si>
  <si>
    <t xml:space="preserve">      机动车安全技术检验费</t>
  </si>
  <si>
    <t xml:space="preserve">      驾驶证工本费</t>
  </si>
  <si>
    <t xml:space="preserve">      驾驶许可考试费</t>
  </si>
  <si>
    <t xml:space="preserve">      临时入境机动车号牌和行驶证工本费</t>
  </si>
  <si>
    <t xml:space="preserve">    强制隔离戒毒人员生活</t>
  </si>
  <si>
    <t xml:space="preserve">      临时机动车驾驶证工本费</t>
  </si>
  <si>
    <t xml:space="preserve">    强制隔离戒毒人员教育</t>
  </si>
  <si>
    <t xml:space="preserve">      保安员资格考试费</t>
  </si>
  <si>
    <t xml:space="preserve">    所政设施建设</t>
  </si>
  <si>
    <t xml:space="preserve">      消防职业技能鉴定考务考试费</t>
  </si>
  <si>
    <t xml:space="preserve">      其他缴入国库的公安行政事业性收费</t>
  </si>
  <si>
    <t xml:space="preserve">    其他强制隔离戒毒支出</t>
  </si>
  <si>
    <t xml:space="preserve">    法院行政事业性收费收入</t>
  </si>
  <si>
    <t xml:space="preserve">  国家保密</t>
  </si>
  <si>
    <t xml:space="preserve">      诉讼费</t>
  </si>
  <si>
    <t xml:space="preserve">      培训费、资料工本费和住宿费</t>
  </si>
  <si>
    <t xml:space="preserve">      其他缴入国库的法院行政事业性收费</t>
  </si>
  <si>
    <t xml:space="preserve">    司法行政事业性收费收入</t>
  </si>
  <si>
    <t xml:space="preserve">    保密技术</t>
  </si>
  <si>
    <t xml:space="preserve">      公证费</t>
  </si>
  <si>
    <t xml:space="preserve">    保密管理</t>
  </si>
  <si>
    <t xml:space="preserve">      司法考试考务费</t>
  </si>
  <si>
    <t xml:space="preserve">      其他缴入国库的司法行政事业性收费</t>
  </si>
  <si>
    <t xml:space="preserve">    其他国家保密支出</t>
  </si>
  <si>
    <t xml:space="preserve">    外交行政事业性收费收入</t>
  </si>
  <si>
    <t xml:space="preserve">  缉私警察</t>
  </si>
  <si>
    <t xml:space="preserve">      护照费</t>
  </si>
  <si>
    <t xml:space="preserve">      认证费</t>
  </si>
  <si>
    <t xml:space="preserve">      签证费</t>
  </si>
  <si>
    <t xml:space="preserve">    专项缉私活动支出</t>
  </si>
  <si>
    <t xml:space="preserve">      驻外使领馆公证翻译费</t>
  </si>
  <si>
    <t xml:space="preserve">    缉私情报</t>
  </si>
  <si>
    <t xml:space="preserve">      其他缴入国库的外交行政事业性收费</t>
  </si>
  <si>
    <t xml:space="preserve">    禁毒及缉毒</t>
  </si>
  <si>
    <t xml:space="preserve">    工商行政事业性收费收入</t>
  </si>
  <si>
    <t xml:space="preserve">      企业注册登记费</t>
  </si>
  <si>
    <t xml:space="preserve">    其他缉私警察支出</t>
  </si>
  <si>
    <t xml:space="preserve">      个体工商户注册登记费</t>
  </si>
  <si>
    <t xml:space="preserve">  其他公共安全支出(款)</t>
  </si>
  <si>
    <t xml:space="preserve">      商标注册收费</t>
  </si>
  <si>
    <t xml:space="preserve">    其他公共安全支出(项)</t>
  </si>
  <si>
    <t xml:space="preserve">      其他缴入国库的工商行政事业性收费</t>
  </si>
  <si>
    <t xml:space="preserve">    其他消防</t>
  </si>
  <si>
    <t xml:space="preserve">    商贸行政事业性收费收入</t>
  </si>
  <si>
    <t xml:space="preserve">      证书工本费</t>
  </si>
  <si>
    <t xml:space="preserve">  教育管理事务</t>
  </si>
  <si>
    <t xml:space="preserve">      其他缴入国库的商贸行政事业性收费</t>
  </si>
  <si>
    <t xml:space="preserve">    财政行政事业性收费收入</t>
  </si>
  <si>
    <t xml:space="preserve">      考试考务费</t>
  </si>
  <si>
    <t xml:space="preserve">    其他教育管理事务支出</t>
  </si>
  <si>
    <t xml:space="preserve">      其他缴入国库的财政行政事业性收费</t>
  </si>
  <si>
    <t xml:space="preserve">  普通教育</t>
  </si>
  <si>
    <t xml:space="preserve">    税务行政事业性收费收入</t>
  </si>
  <si>
    <t xml:space="preserve">    学前教育</t>
  </si>
  <si>
    <t xml:space="preserve">      其他缴入国库的税务行政事业性收费</t>
  </si>
  <si>
    <t xml:space="preserve">    小学教育</t>
  </si>
  <si>
    <t xml:space="preserve">    海关行政事业性收费收入</t>
  </si>
  <si>
    <t xml:space="preserve">    初中教育</t>
  </si>
  <si>
    <t xml:space="preserve">      进口货物滞报金</t>
  </si>
  <si>
    <t xml:space="preserve">    高中教育</t>
  </si>
  <si>
    <t xml:space="preserve">      知识产权海关保护备案费</t>
  </si>
  <si>
    <t xml:space="preserve">    高等教育</t>
  </si>
  <si>
    <t xml:space="preserve">      报关员培训考试发证费</t>
  </si>
  <si>
    <t xml:space="preserve">    化解农村义务教育债务支出</t>
  </si>
  <si>
    <t xml:space="preserve">      其他缴入国库的海关行政事业性收费</t>
  </si>
  <si>
    <t xml:space="preserve">    化解普通高中债务支出</t>
  </si>
  <si>
    <t xml:space="preserve">    审计行政事业性收费收入</t>
  </si>
  <si>
    <t xml:space="preserve">    其他普通教育支出</t>
  </si>
  <si>
    <t xml:space="preserve">  职业教育</t>
  </si>
  <si>
    <t xml:space="preserve">      其他缴入国库的审计行政事业性收费</t>
  </si>
  <si>
    <t xml:space="preserve">    初等职业教育</t>
  </si>
  <si>
    <t xml:space="preserve">    人口和计划生育行政事业性收费收入</t>
  </si>
  <si>
    <t xml:space="preserve">    中专教育</t>
  </si>
  <si>
    <t xml:space="preserve">      社会抚养费</t>
  </si>
  <si>
    <t xml:space="preserve">    技校教育</t>
  </si>
  <si>
    <t xml:space="preserve">      其他缴入国库的人口和计划生育行政事业性收费</t>
  </si>
  <si>
    <t xml:space="preserve">    职业高中教育</t>
  </si>
  <si>
    <t xml:space="preserve">    国管局行政事业性收费收入</t>
  </si>
  <si>
    <t xml:space="preserve">    高等职业教育</t>
  </si>
  <si>
    <t xml:space="preserve">      会计从业资格考试费</t>
  </si>
  <si>
    <t xml:space="preserve">    其他职业教育支出</t>
  </si>
  <si>
    <t xml:space="preserve">      工人技术等级鉴定考核费</t>
  </si>
  <si>
    <t xml:space="preserve">  成人教育</t>
  </si>
  <si>
    <t xml:space="preserve">      其他缴入国库的国管局行政事业性收费</t>
  </si>
  <si>
    <t xml:space="preserve">    成人初等教育</t>
  </si>
  <si>
    <t xml:space="preserve">    外专局行政事业性收费收入</t>
  </si>
  <si>
    <t xml:space="preserve">    成人中等教育</t>
  </si>
  <si>
    <t xml:space="preserve">      出国培训备选人员外语考务费、考试费</t>
  </si>
  <si>
    <t xml:space="preserve">    成人高等教育</t>
  </si>
  <si>
    <t xml:space="preserve">      其他缴入国库的外专局行政事业性收费</t>
  </si>
  <si>
    <t xml:space="preserve">    成人广播电视教育</t>
  </si>
  <si>
    <t xml:space="preserve">    保密行政事业性收费收入</t>
  </si>
  <si>
    <t xml:space="preserve">    其他成人教育支出</t>
  </si>
  <si>
    <t xml:space="preserve">      其他缴入国库的保密行政事业性收费</t>
  </si>
  <si>
    <t xml:space="preserve">  广播电视教育</t>
  </si>
  <si>
    <t xml:space="preserve">    质量监督检验检疫行政事业性收费收入</t>
  </si>
  <si>
    <t xml:space="preserve">    广播电视学校</t>
  </si>
  <si>
    <t xml:space="preserve">      客运索道运营审查检验和定期检验费</t>
  </si>
  <si>
    <t xml:space="preserve">    教育电视台</t>
  </si>
  <si>
    <t xml:space="preserve">      压力管道安装审查检验和定期检验费</t>
  </si>
  <si>
    <t xml:space="preserve">    其他广播电视教育支出</t>
  </si>
  <si>
    <t xml:space="preserve">      压力管道元件制造审查检验费</t>
  </si>
  <si>
    <t xml:space="preserve">  留学教育</t>
  </si>
  <si>
    <t xml:space="preserve">      特种劳动防护用品检验费</t>
  </si>
  <si>
    <t xml:space="preserve">    出国留学教育</t>
  </si>
  <si>
    <t xml:space="preserve">      一般劳动防护用品检验费</t>
  </si>
  <si>
    <t xml:space="preserve">    来华留学教育</t>
  </si>
  <si>
    <t xml:space="preserve">      棉花监督检验费</t>
  </si>
  <si>
    <t xml:space="preserve">    其他留学教育支出</t>
  </si>
  <si>
    <t xml:space="preserve">      锅炉、压力容器检验费</t>
  </si>
  <si>
    <t xml:space="preserve">  特殊教育</t>
  </si>
  <si>
    <t xml:space="preserve">    特殊学校教育</t>
  </si>
  <si>
    <t xml:space="preserve">      工业产品生产许可证收费</t>
  </si>
  <si>
    <t xml:space="preserve">    工读学校教育</t>
  </si>
  <si>
    <t xml:space="preserve">      计量收费</t>
  </si>
  <si>
    <t xml:space="preserve">    其他特殊教育支出</t>
  </si>
  <si>
    <t xml:space="preserve">      组织机构代码证书收费</t>
  </si>
  <si>
    <t xml:space="preserve">  进修及培训</t>
  </si>
  <si>
    <t xml:space="preserve">      出入境检验检疫收费</t>
  </si>
  <si>
    <t xml:space="preserve">    教师进修</t>
  </si>
  <si>
    <t xml:space="preserve">      检疫处理等业务收费</t>
  </si>
  <si>
    <t xml:space="preserve">    干部教育</t>
  </si>
  <si>
    <t xml:space="preserve">      实验室检验项目、鉴定收费</t>
  </si>
  <si>
    <t xml:space="preserve">    培训支出</t>
  </si>
  <si>
    <t xml:space="preserve">      设备监理单位资格评审费</t>
  </si>
  <si>
    <t xml:space="preserve">    退役士兵能力提升</t>
  </si>
  <si>
    <t xml:space="preserve">      滞纳金</t>
  </si>
  <si>
    <t xml:space="preserve">    其他进修及培训</t>
  </si>
  <si>
    <t xml:space="preserve">      特种设备检验检测费</t>
  </si>
  <si>
    <t xml:space="preserve">  教育费附加安排的支出</t>
  </si>
  <si>
    <t xml:space="preserve">      产品质量监督检验费</t>
  </si>
  <si>
    <t xml:space="preserve">    农村中小学校舍建设</t>
  </si>
  <si>
    <t xml:space="preserve">      其他缴入国库的质检行政事业性收费</t>
  </si>
  <si>
    <t xml:space="preserve">    农村中小学教学设施</t>
  </si>
  <si>
    <t xml:space="preserve">    出版行政事业性收费收入</t>
  </si>
  <si>
    <t xml:space="preserve">    城市中小学校舍建设</t>
  </si>
  <si>
    <t xml:space="preserve">      计算机软件著作权登记费</t>
  </si>
  <si>
    <t xml:space="preserve">    城市中小学教学设施</t>
  </si>
  <si>
    <t xml:space="preserve">      其他缴入国库的出版行政事业性收费</t>
  </si>
  <si>
    <t xml:space="preserve">    中等职业学校教学设施</t>
  </si>
  <si>
    <t xml:space="preserve">    安全生产行政事业性收费收入</t>
  </si>
  <si>
    <t xml:space="preserve">    其他教育费附加安排的支出</t>
  </si>
  <si>
    <t xml:space="preserve">      其他缴入国库的安全生产行政事业性收费</t>
  </si>
  <si>
    <t xml:space="preserve">  其他教育支出(款)</t>
  </si>
  <si>
    <t xml:space="preserve">    档案行政事业性收费收入</t>
  </si>
  <si>
    <t xml:space="preserve">    其他教育支出(项)</t>
  </si>
  <si>
    <t xml:space="preserve">      其他缴入国库的档案行政事业性收费</t>
  </si>
  <si>
    <t xml:space="preserve">    港澳办行政事业性收费收入</t>
  </si>
  <si>
    <t xml:space="preserve">  科学技术管理事务</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</si>
  <si>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</si>
  <si>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</si>
  <si>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</si>
  <si>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</si>
  <si>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其他科学技术管理事务支出</t>
  </si>
  <si>
    <t xml:space="preserve">    宗教行政事业性收费收入</t>
  </si>
  <si>
    <t xml:space="preserve">  基础研究</t>
  </si>
  <si>
    <t xml:space="preserve">      清真食品认证费</t>
  </si>
  <si>
    <t xml:space="preserve">    机构运行</t>
  </si>
  <si>
    <t xml:space="preserve">      其他缴入国库的宗教行政事业性收费</t>
  </si>
  <si>
    <t xml:space="preserve">    重点基础研究规划</t>
  </si>
  <si>
    <t xml:space="preserve">    人防办行政事业性收费收入</t>
  </si>
  <si>
    <t xml:space="preserve">    自然科学基金</t>
  </si>
  <si>
    <t xml:space="preserve">      防空地下室易地建设费</t>
  </si>
  <si>
    <t xml:space="preserve">    重点实验室及相关设施</t>
  </si>
  <si>
    <t xml:space="preserve">      其他缴入国库的人防办行政事业性收费</t>
  </si>
  <si>
    <t xml:space="preserve">    重大科学工程</t>
  </si>
  <si>
    <t xml:space="preserve">    中直管理局行政事业性收费收入</t>
  </si>
  <si>
    <t xml:space="preserve">    专项基础科研</t>
  </si>
  <si>
    <t xml:space="preserve">      工人培训考核费</t>
  </si>
  <si>
    <t xml:space="preserve">    专项技术基础</t>
  </si>
  <si>
    <t xml:space="preserve">      机要交通文件(物件)传递费</t>
  </si>
  <si>
    <t xml:space="preserve">    其他基础研究支出</t>
  </si>
  <si>
    <t xml:space="preserve">  应用研究</t>
  </si>
  <si>
    <t xml:space="preserve">      培训费</t>
  </si>
  <si>
    <t xml:space="preserve">      住宿费</t>
  </si>
  <si>
    <t xml:space="preserve">    社会公益研究</t>
  </si>
  <si>
    <t xml:space="preserve">      学费</t>
  </si>
  <si>
    <t xml:space="preserve">    高技术研究</t>
  </si>
  <si>
    <t xml:space="preserve">      其他缴入国库的中直管理局行政事业性收费</t>
  </si>
  <si>
    <t xml:space="preserve">    专项科研试制</t>
  </si>
  <si>
    <t xml:space="preserve">    文化行政事业性收费收入</t>
  </si>
  <si>
    <t xml:space="preserve">    其他应用研究支出</t>
  </si>
  <si>
    <t xml:space="preserve">      其他缴入国库的文化行政事业性收费</t>
  </si>
  <si>
    <t xml:space="preserve">  技术研究与开发</t>
  </si>
  <si>
    <t xml:space="preserve">    教育行政事业性收费收入</t>
  </si>
  <si>
    <t xml:space="preserve">      教师资格考试费</t>
  </si>
  <si>
    <t xml:space="preserve">    应用技术研究与开发</t>
  </si>
  <si>
    <t xml:space="preserve">      普通话水平测试费</t>
  </si>
  <si>
    <t xml:space="preserve">    产业技术研究与开发</t>
  </si>
  <si>
    <t xml:space="preserve">      其他缴入国库的教育行政事业性收费</t>
  </si>
  <si>
    <t xml:space="preserve">    科技成果转化与扩散</t>
  </si>
  <si>
    <t xml:space="preserve">    科技行政事业性收费收入</t>
  </si>
  <si>
    <t xml:space="preserve">    其他技术研究与开发支出</t>
  </si>
  <si>
    <t xml:space="preserve">      其他缴入国库的科技行政事业性收费</t>
  </si>
  <si>
    <t xml:space="preserve">  科技条件与服务</t>
  </si>
  <si>
    <t xml:space="preserve">    体育行政事业性收费收入</t>
  </si>
  <si>
    <t xml:space="preserve">      运动员或运动团体注册费</t>
  </si>
  <si>
    <t xml:space="preserve">    技术创新服务体系</t>
  </si>
  <si>
    <t xml:space="preserve">      俱乐部运动员转会手续费</t>
  </si>
  <si>
    <t xml:space="preserve">    科技条件专项</t>
  </si>
  <si>
    <t xml:space="preserve">      段位考评认定费</t>
  </si>
  <si>
    <t xml:space="preserve">    其他科技条件与服务支出</t>
  </si>
  <si>
    <t xml:space="preserve">      比赛报名费</t>
  </si>
  <si>
    <t xml:space="preserve">  社会科学</t>
  </si>
  <si>
    <t xml:space="preserve">      运动马匹注册费</t>
  </si>
  <si>
    <t xml:space="preserve">    社会科学研究机构</t>
  </si>
  <si>
    <t xml:space="preserve">      兴奋剂检测费</t>
  </si>
  <si>
    <t xml:space="preserve">    社会科学研究</t>
  </si>
  <si>
    <t xml:space="preserve">      体育特殊专业招生考务费</t>
  </si>
  <si>
    <t xml:space="preserve">    社科基金支出</t>
  </si>
  <si>
    <t xml:space="preserve">      外国团体来华登山注册费</t>
  </si>
  <si>
    <t xml:space="preserve">    其他社会科学支出</t>
  </si>
  <si>
    <t xml:space="preserve">      车手等级认定费</t>
  </si>
  <si>
    <t xml:space="preserve">  科学技术普及</t>
  </si>
  <si>
    <t xml:space="preserve">      其他缴入国库的体育行政事业性收费</t>
  </si>
  <si>
    <t xml:space="preserve">    发展与改革(物价)行政事业性收费收入</t>
  </si>
  <si>
    <t xml:space="preserve">    科普活动</t>
  </si>
  <si>
    <t xml:space="preserve">      非刑事案件财物价格鉴定费</t>
  </si>
  <si>
    <t xml:space="preserve">    青少年科技活动</t>
  </si>
  <si>
    <t xml:space="preserve">      其他缴入国库的发展与改革(物价)行政事业性收费</t>
  </si>
  <si>
    <t xml:space="preserve">    学术交流活动</t>
  </si>
  <si>
    <t xml:space="preserve">    统计行政事业性收费收入</t>
  </si>
  <si>
    <t xml:space="preserve">    科技馆站</t>
  </si>
  <si>
    <t xml:space="preserve">      统计专业技术资格考试考务费</t>
  </si>
  <si>
    <t xml:space="preserve">    其他科学技术普及支出</t>
  </si>
  <si>
    <t xml:space="preserve">      其他缴入国库的统计行政事业性收费</t>
  </si>
  <si>
    <t xml:space="preserve">  科技交流与合作</t>
  </si>
  <si>
    <t xml:space="preserve">    国土资源行政事业性收费收入</t>
  </si>
  <si>
    <t xml:space="preserve">    国际交流与合作</t>
  </si>
  <si>
    <t xml:space="preserve">      石油(天然气)勘查、开采登记费</t>
  </si>
  <si>
    <t xml:space="preserve">    重大科技合作项目</t>
  </si>
  <si>
    <t xml:space="preserve">      矿产资源勘查登记费</t>
  </si>
  <si>
    <t xml:space="preserve">    其他科技交流与合作支出</t>
  </si>
  <si>
    <t xml:space="preserve">      采矿登记收费</t>
  </si>
  <si>
    <t xml:space="preserve">  科技重大专项(款)</t>
  </si>
  <si>
    <t xml:space="preserve">      土地复垦费</t>
  </si>
  <si>
    <t xml:space="preserve">    科技重大专项(项)</t>
  </si>
  <si>
    <t xml:space="preserve">      土地闲置费</t>
  </si>
  <si>
    <t xml:space="preserve">  其他科学技术支出(款)</t>
  </si>
  <si>
    <t xml:space="preserve">      土地登记费</t>
  </si>
  <si>
    <t xml:space="preserve">    科技奖励</t>
  </si>
  <si>
    <t xml:space="preserve">      征(土)地管理费</t>
  </si>
  <si>
    <t xml:space="preserve">    核应急</t>
  </si>
  <si>
    <t xml:space="preserve">      耕地开垦费</t>
  </si>
  <si>
    <t xml:space="preserve">    转制科研机构</t>
  </si>
  <si>
    <t xml:space="preserve">      地质成果资料费</t>
  </si>
  <si>
    <t xml:space="preserve">    其他科学技术支出(项)</t>
  </si>
  <si>
    <t xml:space="preserve">      土地评估师考试考务费</t>
  </si>
  <si>
    <t xml:space="preserve">      其他缴入国库的国土资源行政事业性收费</t>
  </si>
  <si>
    <t xml:space="preserve">  文化</t>
  </si>
  <si>
    <t xml:space="preserve">    建设行政事业性收费收入</t>
  </si>
  <si>
    <t xml:space="preserve">      房屋所有权登记费</t>
  </si>
  <si>
    <t xml:space="preserve">      城市道路占用挖掘费</t>
  </si>
  <si>
    <t xml:space="preserve">      白蚁防治费</t>
  </si>
  <si>
    <t xml:space="preserve">    图书馆</t>
  </si>
  <si>
    <t xml:space="preserve">    文化展示及纪念机构</t>
  </si>
  <si>
    <t xml:space="preserve">      人力资源开发中心收费</t>
  </si>
  <si>
    <t xml:space="preserve">    艺术表演场所</t>
  </si>
  <si>
    <t xml:space="preserve">      城市垃圾处理费</t>
  </si>
  <si>
    <t xml:space="preserve">    艺术表演团体</t>
  </si>
  <si>
    <t xml:space="preserve">      住房交易手续费</t>
  </si>
  <si>
    <t xml:space="preserve">    文化活动</t>
  </si>
  <si>
    <t xml:space="preserve">      其他缴入国库的建设行政事业性收费</t>
  </si>
  <si>
    <t xml:space="preserve">    群众文化</t>
  </si>
  <si>
    <t xml:space="preserve">    知识产权行政事业性收费收入</t>
  </si>
  <si>
    <t xml:space="preserve">    文化交流与合作</t>
  </si>
  <si>
    <t xml:space="preserve">      专利收费</t>
  </si>
  <si>
    <t xml:space="preserve">    文化创作与保护</t>
  </si>
  <si>
    <t xml:space="preserve">      专利代理人资格考试报名考务费</t>
  </si>
  <si>
    <t xml:space="preserve">    文化市场管理</t>
  </si>
  <si>
    <t xml:space="preserve">      集成电路布图设计保护收费</t>
  </si>
  <si>
    <t xml:space="preserve">    其他文化支出</t>
  </si>
  <si>
    <t xml:space="preserve">      其他缴入国库的知识产权行政事业性收费</t>
  </si>
  <si>
    <t xml:space="preserve">  文物</t>
  </si>
  <si>
    <t xml:space="preserve">    环保行政事业性收费收入</t>
  </si>
  <si>
    <t xml:space="preserve">      核安全技术审评费</t>
  </si>
  <si>
    <t xml:space="preserve">      化学品进口登记费</t>
  </si>
  <si>
    <t xml:space="preserve">      城市放射性废物送贮费</t>
  </si>
  <si>
    <t xml:space="preserve">    文物保护</t>
  </si>
  <si>
    <t xml:space="preserve">      环境监测服务费</t>
  </si>
  <si>
    <t xml:space="preserve">    博物馆</t>
  </si>
  <si>
    <t xml:space="preserve">    历史名城与古迹</t>
  </si>
  <si>
    <t xml:space="preserve">      进口废物环境保护审查登记费</t>
  </si>
  <si>
    <t xml:space="preserve">    其他文物支出</t>
  </si>
  <si>
    <t xml:space="preserve">      其他缴入国库的环保行政事业性收费</t>
  </si>
  <si>
    <t xml:space="preserve">  体育</t>
  </si>
  <si>
    <t xml:space="preserve">    旅游行政事业性收费收入</t>
  </si>
  <si>
    <t xml:space="preserve">      入境签证费</t>
  </si>
  <si>
    <t xml:space="preserve">      星级标牌工本费</t>
  </si>
  <si>
    <t xml:space="preserve">      导游人员资格考试费和等级考核费</t>
  </si>
  <si>
    <t xml:space="preserve">    运动项目管理</t>
  </si>
  <si>
    <t xml:space="preserve">      工农业旅游示范点标牌工本费</t>
  </si>
  <si>
    <t xml:space="preserve">    体育竞赛</t>
  </si>
  <si>
    <t xml:space="preserve">      A级旅游景区标牌工本费</t>
  </si>
  <si>
    <t xml:space="preserve">    体育训练</t>
  </si>
  <si>
    <t xml:space="preserve">      其他缴入国库的旅游行政事业性收费</t>
  </si>
  <si>
    <t xml:space="preserve">    体育场馆</t>
  </si>
  <si>
    <t xml:space="preserve">    海洋行政事业性收费收入</t>
  </si>
  <si>
    <t xml:space="preserve">    群众体育</t>
  </si>
  <si>
    <t xml:space="preserve">      海洋废弃物收费</t>
  </si>
  <si>
    <t xml:space="preserve">    体育交流与合作</t>
  </si>
  <si>
    <t xml:space="preserve">      其他缴入国库的海洋行政事业性收费</t>
  </si>
  <si>
    <t xml:space="preserve">    其他体育支出</t>
  </si>
  <si>
    <t xml:space="preserve">    测绘行政事业性收费收入</t>
  </si>
  <si>
    <t xml:space="preserve">  广播影视</t>
  </si>
  <si>
    <t xml:space="preserve">      测绘成果成图资料收费</t>
  </si>
  <si>
    <t xml:space="preserve">      测绘产品质量监督检验费</t>
  </si>
  <si>
    <t xml:space="preserve">      测绘仪器检测收费</t>
  </si>
  <si>
    <t xml:space="preserve">      其他缴入国库的测绘行政事业性收费</t>
  </si>
  <si>
    <t xml:space="preserve">    广播</t>
  </si>
  <si>
    <t xml:space="preserve">    铁路行政事业性收费收入</t>
  </si>
  <si>
    <t xml:space="preserve">    电视</t>
  </si>
  <si>
    <t xml:space="preserve">    电影</t>
  </si>
  <si>
    <t xml:space="preserve">      其他缴入国库的铁路行政事业性收费</t>
  </si>
  <si>
    <t xml:space="preserve">    其他广播影视支出</t>
  </si>
  <si>
    <t xml:space="preserve">    交通运输行政事业性收费收入</t>
  </si>
  <si>
    <t xml:space="preserve">  新闻出版</t>
  </si>
  <si>
    <t xml:space="preserve">      船舶电信业务岸台费</t>
  </si>
  <si>
    <t xml:space="preserve">      民用航空器国籍登记费</t>
  </si>
  <si>
    <t xml:space="preserve">    新闻通讯</t>
  </si>
  <si>
    <t xml:space="preserve">      民用航空器权利登记费</t>
  </si>
  <si>
    <t xml:space="preserve">    出版发行</t>
  </si>
  <si>
    <t xml:space="preserve">      航空业务权补偿费</t>
  </si>
  <si>
    <t xml:space="preserve">    版权管理</t>
  </si>
  <si>
    <t xml:space="preserve">      适航审查费</t>
  </si>
  <si>
    <t xml:space="preserve">    出版市场管理</t>
  </si>
  <si>
    <t xml:space="preserve">      船舶登记费</t>
  </si>
  <si>
    <t xml:space="preserve">    其他新闻出版支出</t>
  </si>
  <si>
    <t xml:space="preserve">      特种船舶和水上水下工程护航费</t>
  </si>
  <si>
    <t xml:space="preserve">  其他文化体育与传媒支出(款)</t>
  </si>
  <si>
    <t xml:space="preserve">      船舶及船用产品设施检验费</t>
  </si>
  <si>
    <t xml:space="preserve">    宣传文化发展专项支出</t>
  </si>
  <si>
    <t xml:space="preserve">      船舶港务费</t>
  </si>
  <si>
    <t xml:space="preserve">    文化产业发展专项支出</t>
  </si>
  <si>
    <t xml:space="preserve">      长江口航道维护费</t>
  </si>
  <si>
    <t xml:space="preserve">    其他文化体育与传媒支出(项)</t>
  </si>
  <si>
    <t xml:space="preserve">      其他缴入国库的交通运输行政事业性收费</t>
  </si>
  <si>
    <t xml:space="preserve">    工业和信息产业行政事业性收费收入</t>
  </si>
  <si>
    <t xml:space="preserve">  人力资源和社会保障管理事务</t>
  </si>
  <si>
    <t xml:space="preserve">      卫星转发器信道费</t>
  </si>
  <si>
    <t xml:space="preserve">      电信网码号资源占用费</t>
  </si>
  <si>
    <t xml:space="preserve">      其他缴入国库的工业和信息产业行政事业性收费</t>
  </si>
  <si>
    <t xml:space="preserve">    综合业务管理</t>
  </si>
  <si>
    <t xml:space="preserve">    农业行政事业性收费收入</t>
  </si>
  <si>
    <t xml:space="preserve">    劳动保障监察</t>
  </si>
  <si>
    <t xml:space="preserve">      植物新品种保护权收费</t>
  </si>
  <si>
    <t xml:space="preserve">    就业管理事务</t>
  </si>
  <si>
    <t xml:space="preserve">      国内植物检疫费</t>
  </si>
  <si>
    <t xml:space="preserve">    社会保险业务管理事务</t>
  </si>
  <si>
    <t xml:space="preserve">      畜禽及畜禽产品检疫费</t>
  </si>
  <si>
    <t xml:space="preserve">      水生野生动物资源保护费</t>
  </si>
  <si>
    <t xml:space="preserve">    社会保险经办机构</t>
  </si>
  <si>
    <t xml:space="preserve">      农药登记费</t>
  </si>
  <si>
    <t xml:space="preserve">    劳动关系和维权</t>
  </si>
  <si>
    <t xml:space="preserve">      新兽药审批费</t>
  </si>
  <si>
    <t xml:space="preserve">    公共就业服务和职业技能鉴定机构</t>
  </si>
  <si>
    <t xml:space="preserve">      进口兽药注册登记审批、发证收费</t>
  </si>
  <si>
    <t xml:space="preserve">    劳动人事争议调解仲裁</t>
  </si>
  <si>
    <t xml:space="preserve">      《进口兽药许可证》审批费</t>
  </si>
  <si>
    <t xml:space="preserve">    其他人力资源和社会保障管理事务支出</t>
  </si>
  <si>
    <t xml:space="preserve">      生产审批费</t>
  </si>
  <si>
    <t xml:space="preserve">  民政管理事务</t>
  </si>
  <si>
    <t xml:space="preserve">      已生产兽药品种注册登记费</t>
  </si>
  <si>
    <t xml:space="preserve">      农业转基因生物检测费</t>
  </si>
  <si>
    <t xml:space="preserve">      农机监理费</t>
  </si>
  <si>
    <t xml:space="preserve">      渔业资源增殖保护费</t>
  </si>
  <si>
    <t xml:space="preserve">    拥军优属</t>
  </si>
  <si>
    <t xml:space="preserve">      渔业船舶登记或变更登记费</t>
  </si>
  <si>
    <t xml:space="preserve">    老龄事务</t>
  </si>
  <si>
    <t xml:space="preserve">      海洋渔业船舶船员考试费</t>
  </si>
  <si>
    <t xml:space="preserve">    民间组织管理</t>
  </si>
  <si>
    <t xml:space="preserve">      农业转基因生物安全评价费</t>
  </si>
  <si>
    <t xml:space="preserve">    行政区划和地名管理</t>
  </si>
  <si>
    <t xml:space="preserve">      农机产品测试检验费</t>
  </si>
  <si>
    <t xml:space="preserve">    基层政权和社区建设</t>
  </si>
  <si>
    <t xml:space="preserve">      新饲料添加剂质量复核检验费</t>
  </si>
  <si>
    <t xml:space="preserve">    部队供应</t>
  </si>
  <si>
    <t xml:space="preserve">      进口饲料添加剂质量复核检验费</t>
  </si>
  <si>
    <t xml:space="preserve">    其他民政管理事务支出</t>
  </si>
  <si>
    <t xml:space="preserve">      饲料及饲料添加剂委托检验费</t>
  </si>
  <si>
    <t xml:space="preserve">  财政对社会保险基金的补助</t>
  </si>
  <si>
    <t xml:space="preserve">      进口兽药质量标准复核检验费</t>
  </si>
  <si>
    <t xml:space="preserve">    财政对基本养老保险基金的补助</t>
  </si>
  <si>
    <t xml:space="preserve">      进口兽药检验费</t>
  </si>
  <si>
    <t xml:space="preserve">    财政对失业保险基金的补助</t>
  </si>
  <si>
    <t xml:space="preserve">      出口兽药检验费</t>
  </si>
  <si>
    <t xml:space="preserve">    财政对基本医疗保险基金的补助</t>
  </si>
  <si>
    <t xml:space="preserve">      新兽药质量复核检验费</t>
  </si>
  <si>
    <t xml:space="preserve">    财政对工伤保险基金的补助</t>
  </si>
  <si>
    <t xml:space="preserve">      兽药委托检验费</t>
  </si>
  <si>
    <t xml:space="preserve">    财政对生育保险基金的补助</t>
  </si>
  <si>
    <t xml:space="preserve">      农作物委托检验费</t>
  </si>
  <si>
    <t xml:space="preserve">    财政对城乡居民基本养老保险基金的补助</t>
  </si>
  <si>
    <t xml:space="preserve">      渔业船舶和船用产品检验费</t>
  </si>
  <si>
    <t xml:space="preserve">    财政对其他社会保险基金的补助</t>
  </si>
  <si>
    <t xml:space="preserve">      档案使用费</t>
  </si>
  <si>
    <t xml:space="preserve">      档案保管费</t>
  </si>
  <si>
    <t xml:space="preserve">    用公共财政预算补充基金</t>
  </si>
  <si>
    <t xml:space="preserve">      工人技术等级考核或职业技能鉴定费</t>
  </si>
  <si>
    <t xml:space="preserve">  行政事业单位离退休</t>
  </si>
  <si>
    <t xml:space="preserve">      农药实验费</t>
  </si>
  <si>
    <t xml:space="preserve">    归口管理的行政单位离退休</t>
  </si>
  <si>
    <t xml:space="preserve">      执业兽医资格考试考务费</t>
  </si>
  <si>
    <t xml:space="preserve">    事业单位离退休</t>
  </si>
  <si>
    <t xml:space="preserve">      其他缴入国库的农业行政事业性收费</t>
  </si>
  <si>
    <t xml:space="preserve">    离退休人员管理机构</t>
  </si>
  <si>
    <t xml:space="preserve">    林业行政事业性收费收入</t>
  </si>
  <si>
    <t xml:space="preserve">    未归口管理的行政单位离退休</t>
  </si>
  <si>
    <t xml:space="preserve">      野生动植物进出口管理费</t>
  </si>
  <si>
    <t xml:space="preserve">    其他行政事业单位离退休支出</t>
  </si>
  <si>
    <t xml:space="preserve">      森林植物检疫费</t>
  </si>
  <si>
    <t xml:space="preserve">  企业改革补助</t>
  </si>
  <si>
    <t xml:space="preserve">      陆生野生动物资源保护管理费</t>
  </si>
  <si>
    <t xml:space="preserve">    企业关闭破产补助</t>
  </si>
  <si>
    <t xml:space="preserve">      林权勘测费</t>
  </si>
  <si>
    <t xml:space="preserve">    厂办大集体改革补助</t>
  </si>
  <si>
    <t xml:space="preserve">    其他企业改革发展补助</t>
  </si>
  <si>
    <t xml:space="preserve">      林权证收费</t>
  </si>
  <si>
    <t xml:space="preserve">  就业补助</t>
  </si>
  <si>
    <t xml:space="preserve">      其他缴入国库的林业行政事业性收费收入</t>
  </si>
  <si>
    <t xml:space="preserve">    扶持公共就业服务</t>
  </si>
  <si>
    <t xml:space="preserve">    水利行政事业性收费收入</t>
  </si>
  <si>
    <t xml:space="preserve">    职业培训补贴</t>
  </si>
  <si>
    <t xml:space="preserve">      河道采砂管理费</t>
  </si>
  <si>
    <t xml:space="preserve">    职业介绍补贴</t>
  </si>
  <si>
    <t xml:space="preserve">      河道工程修建维护管理费</t>
  </si>
  <si>
    <t xml:space="preserve">    社会保险补贴</t>
  </si>
  <si>
    <t xml:space="preserve">      长江河道砂石资源费</t>
  </si>
  <si>
    <t xml:space="preserve">    公益性岗位补贴</t>
  </si>
  <si>
    <t xml:space="preserve">    小额担保贷款贴息</t>
  </si>
  <si>
    <t xml:space="preserve">      其他缴入国库的水利行政事业性收费</t>
  </si>
  <si>
    <t xml:space="preserve">    补充小额贷款担保基金</t>
  </si>
  <si>
    <t xml:space="preserve">    卫生行政事业性收费收入</t>
  </si>
  <si>
    <t xml:space="preserve">    职业技能鉴定补贴</t>
  </si>
  <si>
    <t xml:space="preserve">      卫生监测费</t>
  </si>
  <si>
    <t xml:space="preserve">    特定就业政策支出</t>
  </si>
  <si>
    <t xml:space="preserve">      卫生质量检验费</t>
  </si>
  <si>
    <t xml:space="preserve">    就业见习补贴</t>
  </si>
  <si>
    <t xml:space="preserve">      预防性体检费</t>
  </si>
  <si>
    <t xml:space="preserve">    高技能人才培养补助</t>
  </si>
  <si>
    <t xml:space="preserve">      预防接种劳务费</t>
  </si>
  <si>
    <t xml:space="preserve">    求职补贴</t>
  </si>
  <si>
    <t xml:space="preserve">      委托性卫生防疫服务费</t>
  </si>
  <si>
    <t xml:space="preserve">    其他就业补助支出</t>
  </si>
  <si>
    <t xml:space="preserve">      疫情处理费</t>
  </si>
  <si>
    <t xml:space="preserve">  抚恤</t>
  </si>
  <si>
    <t xml:space="preserve">      医疗事故鉴定费</t>
  </si>
  <si>
    <t xml:space="preserve">    死亡抚恤</t>
  </si>
  <si>
    <t xml:space="preserve">    伤残抚恤</t>
  </si>
  <si>
    <t xml:space="preserve">      预防接种异常反应鉴定费</t>
  </si>
  <si>
    <t xml:space="preserve">    在乡复员、退伍军人生活补助</t>
  </si>
  <si>
    <t xml:space="preserve">      进口药品注册审批费</t>
  </si>
  <si>
    <t xml:space="preserve">    优抚事业单位支出</t>
  </si>
  <si>
    <t xml:space="preserve">      GMP认证费</t>
  </si>
  <si>
    <t xml:space="preserve">    义务兵优待</t>
  </si>
  <si>
    <t xml:space="preserve">      GSP认证费</t>
  </si>
  <si>
    <t xml:space="preserve">    农村籍退役士兵老年生活补助</t>
  </si>
  <si>
    <t xml:space="preserve">      已生产药品登记费</t>
  </si>
  <si>
    <t xml:space="preserve">    其他优抚支出</t>
  </si>
  <si>
    <t xml:space="preserve">      药品行政保护费</t>
  </si>
  <si>
    <t xml:space="preserve">  退役安置</t>
  </si>
  <si>
    <t xml:space="preserve">      生产药典、标准品种审批费</t>
  </si>
  <si>
    <t xml:space="preserve">    退役士兵安置</t>
  </si>
  <si>
    <t xml:space="preserve">      新药审批费</t>
  </si>
  <si>
    <t xml:space="preserve">    军队移交政府的离退休人员安置</t>
  </si>
  <si>
    <t xml:space="preserve">      新药开发评审费</t>
  </si>
  <si>
    <t xml:space="preserve">    军队移交政府离退休干部管理机构</t>
  </si>
  <si>
    <t xml:space="preserve">      中药品种保护费</t>
  </si>
  <si>
    <t xml:space="preserve">    退役士兵管理教育</t>
  </si>
  <si>
    <t xml:space="preserve">      登记费</t>
  </si>
  <si>
    <t xml:space="preserve">    其他退役安置支出</t>
  </si>
  <si>
    <t xml:space="preserve">      造血干细胞配型费</t>
  </si>
  <si>
    <t xml:space="preserve">  社会福利</t>
  </si>
  <si>
    <t xml:space="preserve">      药品检验费</t>
  </si>
  <si>
    <t xml:space="preserve">    儿童福利</t>
  </si>
  <si>
    <t xml:space="preserve">      医疗器械、制药机械检验费</t>
  </si>
  <si>
    <t xml:space="preserve">    老年福利</t>
  </si>
  <si>
    <t xml:space="preserve">      其他缴入国库的卫生行政事业性收费</t>
  </si>
  <si>
    <t xml:space="preserve">    假肢矫形</t>
  </si>
  <si>
    <t xml:space="preserve">    民政行政事业性收费收入</t>
  </si>
  <si>
    <t xml:space="preserve">    殡葬</t>
  </si>
  <si>
    <t xml:space="preserve">      婚姻登记证书工本费</t>
  </si>
  <si>
    <t xml:space="preserve">    社会福利事业单位</t>
  </si>
  <si>
    <t xml:space="preserve">      收养登记费</t>
  </si>
  <si>
    <t xml:space="preserve">    其他社会福利支出</t>
  </si>
  <si>
    <t xml:space="preserve">  残疾人事业</t>
  </si>
  <si>
    <t xml:space="preserve">      殡葬收费</t>
  </si>
  <si>
    <t xml:space="preserve">      其他缴入国库的民政行政事业性收费</t>
  </si>
  <si>
    <t xml:space="preserve">    人力资源和社会保障行政事业性收费收入</t>
  </si>
  <si>
    <t xml:space="preserve">    残疾人康复</t>
  </si>
  <si>
    <t xml:space="preserve">      职业技能鉴定费</t>
  </si>
  <si>
    <t xml:space="preserve">    残疾人就业和扶贫</t>
  </si>
  <si>
    <t xml:space="preserve">      人才流动中心收费</t>
  </si>
  <si>
    <t xml:space="preserve">    残疾人体育</t>
  </si>
  <si>
    <t xml:space="preserve">    其他残疾人事业支出</t>
  </si>
  <si>
    <t xml:space="preserve">      其他缴入国库的人力资源和社会保障行政事业性收费</t>
  </si>
  <si>
    <t xml:space="preserve">  自然灾害生活救助</t>
  </si>
  <si>
    <t xml:space="preserve">    证监会行政事业性收费收入</t>
  </si>
  <si>
    <t xml:space="preserve">    中央自然灾害生活补助</t>
  </si>
  <si>
    <t xml:space="preserve">      证券市场监管费</t>
  </si>
  <si>
    <t xml:space="preserve">    地方自然灾害生活补助</t>
  </si>
  <si>
    <t xml:space="preserve">      期货市场监管费</t>
  </si>
  <si>
    <t xml:space="preserve">    自然灾害灾后重建补助</t>
  </si>
  <si>
    <t xml:space="preserve">      证券、期货从业人员资格报名考试费</t>
  </si>
  <si>
    <t xml:space="preserve">    其他自然灾害生活救助支出</t>
  </si>
  <si>
    <t xml:space="preserve">      其他缴入国库的证监会行政事业性收费</t>
  </si>
  <si>
    <t xml:space="preserve">  红十字事业</t>
  </si>
  <si>
    <t xml:space="preserve">    银监会行政事业性收费收入</t>
  </si>
  <si>
    <t xml:space="preserve">      机构监管费</t>
  </si>
  <si>
    <t xml:space="preserve">      业务监管费</t>
  </si>
  <si>
    <t xml:space="preserve">      其他缴入国库的银监会行政事业性收费</t>
  </si>
  <si>
    <t xml:space="preserve">    其他红十字事业支出</t>
  </si>
  <si>
    <t xml:space="preserve">    保监会行政事业性收费收入</t>
  </si>
  <si>
    <t xml:space="preserve">  最低生活保障</t>
  </si>
  <si>
    <t xml:space="preserve">      保险业务监管费</t>
  </si>
  <si>
    <t xml:space="preserve">    城市最低生活保障金支出</t>
  </si>
  <si>
    <t xml:space="preserve">    农村最低生活保障金支出</t>
  </si>
  <si>
    <t xml:space="preserve">      其他缴入国库的保监会行政事业性收费</t>
  </si>
  <si>
    <t xml:space="preserve">  临时救助</t>
  </si>
  <si>
    <t xml:space="preserve">    电力市场监管行政事业性收费收入</t>
  </si>
  <si>
    <t xml:space="preserve">    临时救助支出</t>
  </si>
  <si>
    <t xml:space="preserve">      电力监管费</t>
  </si>
  <si>
    <t xml:space="preserve">    流浪乞讨人员救助支出</t>
  </si>
  <si>
    <t xml:space="preserve">      其他缴入国库的电力市场监管行政事业性收费</t>
  </si>
  <si>
    <t xml:space="preserve">  特困人员供养</t>
  </si>
  <si>
    <t xml:space="preserve">    仲裁委行政事业性收费收入</t>
  </si>
  <si>
    <t xml:space="preserve">    城市特困人员供养支出</t>
  </si>
  <si>
    <t xml:space="preserve">      仲裁收费</t>
  </si>
  <si>
    <t xml:space="preserve">    农村五保供养支出</t>
  </si>
  <si>
    <t xml:space="preserve">      其他缴入国库的仲裁委行政事业性收费</t>
  </si>
  <si>
    <t xml:space="preserve">  补充道路交通事故社会救助基金</t>
  </si>
  <si>
    <t xml:space="preserve">    编办行政事业性收费收入</t>
  </si>
  <si>
    <t xml:space="preserve">    交强险营业税补助基金支出</t>
  </si>
  <si>
    <t xml:space="preserve">      其他缴入国库的编办行政事业性收费</t>
  </si>
  <si>
    <t xml:space="preserve">    交强险罚款收入补助基金支出</t>
  </si>
  <si>
    <t xml:space="preserve">    党校行政事业性收费收入</t>
  </si>
  <si>
    <t xml:space="preserve">  其他生活救助</t>
  </si>
  <si>
    <t xml:space="preserve">      其他缴入国库的党校行政事业性收费</t>
  </si>
  <si>
    <t xml:space="preserve">    其他城市生活救助</t>
  </si>
  <si>
    <t xml:space="preserve">    监察行政事业性收费收入</t>
  </si>
  <si>
    <t xml:space="preserve">    其他农村生活救助</t>
  </si>
  <si>
    <t xml:space="preserve">  其他社会保障和就业支出(款)</t>
  </si>
  <si>
    <t xml:space="preserve">    其他社会保障和就业支出(项)</t>
  </si>
  <si>
    <t xml:space="preserve">      资料工本费</t>
  </si>
  <si>
    <t>医疗卫生与计划生育支出</t>
  </si>
  <si>
    <t xml:space="preserve">      其他缴入国库的监察行政事业性收费</t>
  </si>
  <si>
    <t xml:space="preserve">  医疗卫生与计划生育管理事务</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</si>
  <si>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</si>
  <si>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</si>
  <si>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</si>
  <si>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</si>
  <si>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其他医疗卫生与计划生育管理事务支出</t>
  </si>
  <si>
    <t xml:space="preserve">      其他缴入国库的南水北调办行政事业性收费</t>
  </si>
  <si>
    <t xml:space="preserve">  公立医院</t>
  </si>
  <si>
    <t xml:space="preserve">    国资委行政事业性收费收入</t>
  </si>
  <si>
    <t xml:space="preserve">    综合医院</t>
  </si>
  <si>
    <t xml:space="preserve">    中医(民族)医院</t>
  </si>
  <si>
    <t xml:space="preserve">      其他缴入国库的国资委行政事业性收费</t>
  </si>
  <si>
    <t xml:space="preserve">    传染病医院</t>
  </si>
  <si>
    <t xml:space="preserve">    其他行政事业性收费收入</t>
  </si>
  <si>
    <t xml:space="preserve">    职业病防治医院</t>
  </si>
  <si>
    <t xml:space="preserve">      其他缴入国库的行政事业性收费</t>
  </si>
  <si>
    <t xml:space="preserve">    精神病医院</t>
  </si>
  <si>
    <t xml:space="preserve">  罚没收入</t>
  </si>
  <si>
    <t xml:space="preserve">    妇产医院</t>
  </si>
  <si>
    <t xml:space="preserve">    一般罚没收入</t>
  </si>
  <si>
    <t xml:space="preserve">    儿童医院</t>
  </si>
  <si>
    <t xml:space="preserve">      公安罚没收入</t>
  </si>
  <si>
    <t xml:space="preserve">    其他专科医院</t>
  </si>
  <si>
    <t xml:space="preserve">      检察院罚没收入</t>
  </si>
  <si>
    <t xml:space="preserve">    福利医院</t>
  </si>
  <si>
    <t xml:space="preserve">      法院罚没收入</t>
  </si>
  <si>
    <t xml:space="preserve">    行业医院</t>
  </si>
  <si>
    <t xml:space="preserve">      工商罚没收入</t>
  </si>
  <si>
    <t xml:space="preserve">    处理医疗欠费</t>
  </si>
  <si>
    <t xml:space="preserve">      新闻出版罚没收入</t>
  </si>
  <si>
    <t xml:space="preserve">    其他公立医院支出</t>
  </si>
  <si>
    <t xml:space="preserve">      技术监督罚没收入</t>
  </si>
  <si>
    <t xml:space="preserve">  基层医疗卫生机构</t>
  </si>
  <si>
    <t xml:space="preserve">      税务部门罚没收入</t>
  </si>
  <si>
    <t xml:space="preserve">    城市社区卫生机构</t>
  </si>
  <si>
    <t xml:space="preserve">      海关罚没收入</t>
  </si>
  <si>
    <t xml:space="preserve">    乡镇卫生院</t>
  </si>
  <si>
    <t xml:space="preserve">      食品药品监督罚没收入</t>
  </si>
  <si>
    <t xml:space="preserve">    其他基层医疗卫生机构支出</t>
  </si>
  <si>
    <t xml:space="preserve">      卫生罚没收入</t>
  </si>
  <si>
    <t xml:space="preserve">  公共卫生</t>
  </si>
  <si>
    <t xml:space="preserve">      检验检疫罚没收入</t>
  </si>
  <si>
    <t xml:space="preserve">    疾病预防控制机构</t>
  </si>
  <si>
    <t xml:space="preserve">      证监会罚没收入</t>
  </si>
  <si>
    <t xml:space="preserve">    卫生监督机构</t>
  </si>
  <si>
    <t xml:space="preserve">      保监会罚没收入</t>
  </si>
  <si>
    <t xml:space="preserve">    妇幼保健机构</t>
  </si>
  <si>
    <t xml:space="preserve">      交通罚没收入</t>
  </si>
  <si>
    <t xml:space="preserve">    精神卫生机构</t>
  </si>
  <si>
    <t xml:space="preserve">      铁道罚没收入</t>
  </si>
  <si>
    <t xml:space="preserve">    应急救治机构</t>
  </si>
  <si>
    <t xml:space="preserve">      审计罚没收入</t>
  </si>
  <si>
    <t xml:space="preserve">    采供血机构</t>
  </si>
  <si>
    <t xml:space="preserve">      渔政罚没收入</t>
  </si>
  <si>
    <t xml:space="preserve">    其他专业公共卫生机构</t>
  </si>
  <si>
    <t xml:space="preserve">      银行监督罚没收入</t>
  </si>
  <si>
    <t xml:space="preserve">    基本公共卫生服务</t>
  </si>
  <si>
    <t xml:space="preserve">      民航罚没收入</t>
  </si>
  <si>
    <t xml:space="preserve">    重大公共卫生专项</t>
  </si>
  <si>
    <t xml:space="preserve">      电力监管罚没收入</t>
  </si>
  <si>
    <t xml:space="preserve">    突发公共卫生事件应急处理</t>
  </si>
  <si>
    <t xml:space="preserve">      交强险罚没收入</t>
  </si>
  <si>
    <t xml:space="preserve">    其他公共卫生支出</t>
  </si>
  <si>
    <t xml:space="preserve">      物价罚没收入</t>
  </si>
  <si>
    <t xml:space="preserve">  医疗保障</t>
  </si>
  <si>
    <t xml:space="preserve">      其他一般罚没收入</t>
  </si>
  <si>
    <t xml:space="preserve">    行政单位医疗</t>
  </si>
  <si>
    <t xml:space="preserve">    缉私罚没收入</t>
  </si>
  <si>
    <t xml:space="preserve">    事业单位医疗</t>
  </si>
  <si>
    <t xml:space="preserve">      公安缉私罚没收入</t>
  </si>
  <si>
    <t xml:space="preserve">    公务员医疗补助</t>
  </si>
  <si>
    <t xml:space="preserve">      工商缉私罚没收入</t>
  </si>
  <si>
    <t xml:space="preserve">    优抚对象医疗补助</t>
  </si>
  <si>
    <t xml:space="preserve">      海关缉私罚没收入</t>
  </si>
  <si>
    <t xml:space="preserve">    新型农村合作医疗</t>
  </si>
  <si>
    <t xml:space="preserve">      边防武警缉私罚没收入</t>
  </si>
  <si>
    <t xml:space="preserve">    城镇居民基本医疗保险</t>
  </si>
  <si>
    <t xml:space="preserve">      其他部门缉私罚没收入</t>
  </si>
  <si>
    <t xml:space="preserve">    城乡医疗救助</t>
  </si>
  <si>
    <t xml:space="preserve">    缉毒罚没收入</t>
  </si>
  <si>
    <t xml:space="preserve">    疾病应急救助</t>
  </si>
  <si>
    <t xml:space="preserve">    罚没收入退库</t>
  </si>
  <si>
    <t xml:space="preserve">    其他医疗保障支出</t>
  </si>
  <si>
    <t xml:space="preserve">  国有资本经营收入</t>
  </si>
  <si>
    <t xml:space="preserve">  中医药</t>
  </si>
  <si>
    <t xml:space="preserve">    中医(民族医)药专项</t>
  </si>
  <si>
    <t xml:space="preserve">      中国人民银行上缴收入</t>
  </si>
  <si>
    <t xml:space="preserve">    其他中医药支出</t>
  </si>
  <si>
    <t xml:space="preserve">  计划生育事务</t>
  </si>
  <si>
    <t xml:space="preserve">      其他企业利润收入</t>
  </si>
  <si>
    <t xml:space="preserve">    计划生育机构</t>
  </si>
  <si>
    <t xml:space="preserve">    计划生育服务</t>
  </si>
  <si>
    <t xml:space="preserve">      金融业公司股利、股息收入</t>
  </si>
  <si>
    <t xml:space="preserve">    其他计划生育事务支出</t>
  </si>
  <si>
    <t xml:space="preserve">      其他股利、股息收入</t>
  </si>
  <si>
    <t xml:space="preserve">  食品和药品监督管理事务</t>
  </si>
  <si>
    <t xml:space="preserve">      其他产权转让收入</t>
  </si>
  <si>
    <t xml:space="preserve">      其他清算收入</t>
  </si>
  <si>
    <t xml:space="preserve">    药品事务</t>
  </si>
  <si>
    <t xml:space="preserve">    国有资本经营收入退库</t>
  </si>
  <si>
    <t xml:space="preserve">    化妆品事务</t>
  </si>
  <si>
    <t xml:space="preserve">    国有企业计划亏损补贴</t>
  </si>
  <si>
    <t xml:space="preserve">    医疗器械事务</t>
  </si>
  <si>
    <t xml:space="preserve">      工业企业计划亏损补贴</t>
  </si>
  <si>
    <t xml:space="preserve">    食品安全事务</t>
  </si>
  <si>
    <t xml:space="preserve">      农业企业计划亏损补贴</t>
  </si>
  <si>
    <t xml:space="preserve">      其他国有企业计划亏损补贴</t>
  </si>
  <si>
    <t xml:space="preserve">    其他食品和药品监督管理事务支出</t>
  </si>
  <si>
    <t xml:space="preserve">    其他国有资本经营收入</t>
  </si>
  <si>
    <t xml:space="preserve">  其他医疗卫生与计划生育支出(款)</t>
  </si>
  <si>
    <t xml:space="preserve">  国有资源(资产)有偿使用收入</t>
  </si>
  <si>
    <t xml:space="preserve">    其他医疗卫生与计划生育支出(项)</t>
  </si>
  <si>
    <t xml:space="preserve">    海域使用金收入</t>
  </si>
  <si>
    <t xml:space="preserve">      中央海域使用金收入</t>
  </si>
  <si>
    <t xml:space="preserve">  环境保护管理事务</t>
  </si>
  <si>
    <t xml:space="preserve">      地方海域使用金收入</t>
  </si>
  <si>
    <t xml:space="preserve">    场地和矿区使用费收入</t>
  </si>
  <si>
    <t xml:space="preserve">      陆上石油矿区使用费</t>
  </si>
  <si>
    <t xml:space="preserve">      海上石油矿区使用费</t>
  </si>
  <si>
    <t xml:space="preserve">    环境保护宣传</t>
  </si>
  <si>
    <t xml:space="preserve">      中央合资合作企业场地使用费收入</t>
  </si>
  <si>
    <t xml:space="preserve">    环境保护法规、规划及标准</t>
  </si>
  <si>
    <t xml:space="preserve">      中央和地方合资合作企业场地使用费收入</t>
  </si>
  <si>
    <t xml:space="preserve">    环境国际合作及履约</t>
  </si>
  <si>
    <t xml:space="preserve">      地方合资合作企业场地使用费收入</t>
  </si>
  <si>
    <t xml:space="preserve">    环境保护行政许可</t>
  </si>
  <si>
    <t xml:space="preserve">      港澳台和外商独资企业场地使用费收入</t>
  </si>
  <si>
    <t xml:space="preserve">    其他环境保护管理事务支出</t>
  </si>
  <si>
    <t xml:space="preserve">    特种矿产品出售收入</t>
  </si>
  <si>
    <t xml:space="preserve">  环境监测与监察</t>
  </si>
  <si>
    <t xml:space="preserve">    专项储备物资销售收入</t>
  </si>
  <si>
    <t xml:space="preserve">    建设项目环评审查与监督</t>
  </si>
  <si>
    <t xml:space="preserve">    利息收入</t>
  </si>
  <si>
    <t xml:space="preserve">    核与辐射安全监督</t>
  </si>
  <si>
    <t xml:space="preserve">      国库存款利息收入</t>
  </si>
  <si>
    <t xml:space="preserve">    其他环境监测与监察支出</t>
  </si>
  <si>
    <t xml:space="preserve">      财政专户存款利息收入</t>
  </si>
  <si>
    <t xml:space="preserve">  污染防治</t>
  </si>
  <si>
    <t xml:space="preserve">      有价证券利息收入</t>
  </si>
  <si>
    <t xml:space="preserve">    大气</t>
  </si>
  <si>
    <t xml:space="preserve">      其他利息收入</t>
  </si>
  <si>
    <t xml:space="preserve">    水体</t>
  </si>
  <si>
    <t xml:space="preserve">    非经营性国有资产收入</t>
  </si>
  <si>
    <t xml:space="preserve">    噪声</t>
  </si>
  <si>
    <t xml:space="preserve">      行政单位国有资产出租、出借收入</t>
  </si>
  <si>
    <t xml:space="preserve">    固体废弃物与化学品</t>
  </si>
  <si>
    <t xml:space="preserve">      行政单位国有资产处置收入</t>
  </si>
  <si>
    <t xml:space="preserve">    放射源和放射性废物监管</t>
  </si>
  <si>
    <t xml:space="preserve">      事业单位国有资产处置收入</t>
  </si>
  <si>
    <t xml:space="preserve">    辐射</t>
  </si>
  <si>
    <t xml:space="preserve">      其他非经营性国有资产收入</t>
  </si>
  <si>
    <t xml:space="preserve">    排污费安排的支出</t>
  </si>
  <si>
    <t xml:space="preserve">    出租车经营权有偿出让和转让收入</t>
  </si>
  <si>
    <t xml:space="preserve">    其他污染防治支出</t>
  </si>
  <si>
    <t xml:space="preserve">    无居民海岛使用金收入</t>
  </si>
  <si>
    <t xml:space="preserve">  自然生态保护</t>
  </si>
  <si>
    <t xml:space="preserve">      中央无居民海岛使用金收入</t>
  </si>
  <si>
    <t xml:space="preserve">    生态保护</t>
  </si>
  <si>
    <t xml:space="preserve">      地方无居民海岛使用金收入</t>
  </si>
  <si>
    <t xml:space="preserve">    农村环境保护</t>
  </si>
  <si>
    <t xml:space="preserve">    转让政府还贷道路收费权收入</t>
  </si>
  <si>
    <t xml:space="preserve">    自然保护区</t>
  </si>
  <si>
    <t xml:space="preserve">    其他国有资源(资产)有偿使用收入</t>
  </si>
  <si>
    <t xml:space="preserve">    生物及物种资源保护</t>
  </si>
  <si>
    <t xml:space="preserve">  其他收入(款)</t>
  </si>
  <si>
    <t xml:space="preserve">    其他自然生态保护支出</t>
  </si>
  <si>
    <t xml:space="preserve">    捐赠收入</t>
  </si>
  <si>
    <t xml:space="preserve">  天然林保护</t>
  </si>
  <si>
    <t xml:space="preserve">      国外捐赠收入</t>
  </si>
  <si>
    <t xml:space="preserve">    森林管护</t>
  </si>
  <si>
    <t xml:space="preserve">      国内捐赠收入</t>
  </si>
  <si>
    <t xml:space="preserve">    社会保险补助</t>
  </si>
  <si>
    <t xml:space="preserve">    动用国储棉、糖、油上缴财政收入</t>
  </si>
  <si>
    <t xml:space="preserve">    政策性社会性支出补助</t>
  </si>
  <si>
    <t xml:space="preserve">    动用国家储备粮油上缴差价收入</t>
  </si>
  <si>
    <t xml:space="preserve">    天然林保护工程建设</t>
  </si>
  <si>
    <t xml:space="preserve">    主管部门集中收入</t>
  </si>
  <si>
    <t xml:space="preserve">    其他天然林保护支出</t>
  </si>
  <si>
    <t xml:space="preserve">    国际赠款有偿使用费收入</t>
  </si>
  <si>
    <t xml:space="preserve">  退耕还林</t>
  </si>
  <si>
    <t xml:space="preserve">    免税商品特许经营费收入</t>
  </si>
  <si>
    <t xml:space="preserve">    退耕现金</t>
  </si>
  <si>
    <t xml:space="preserve">    基本建设收入</t>
  </si>
  <si>
    <t xml:space="preserve">    退耕还林粮食折现补贴</t>
  </si>
  <si>
    <t xml:space="preserve">    石油特别收益金专项收入</t>
  </si>
  <si>
    <t xml:space="preserve">    退耕还林粮食费用补贴</t>
  </si>
  <si>
    <t xml:space="preserve">      石油特别收益金专项收入</t>
  </si>
  <si>
    <t xml:space="preserve">    退耕还林工程建设</t>
  </si>
  <si>
    <t xml:space="preserve">      石油特别收益金退库</t>
  </si>
  <si>
    <t xml:space="preserve">    其他退耕还林支出</t>
  </si>
  <si>
    <t xml:space="preserve">    动用国储盐上缴财政收入</t>
  </si>
  <si>
    <t xml:space="preserve">  风沙荒漠治理</t>
  </si>
  <si>
    <t xml:space="preserve">    差别电价收入</t>
  </si>
  <si>
    <t xml:space="preserve">    京津风沙源治理工程建设</t>
  </si>
  <si>
    <t xml:space="preserve">    债务管理收入</t>
  </si>
  <si>
    <t xml:space="preserve">    其他风沙荒漠治理支出</t>
  </si>
  <si>
    <t xml:space="preserve">    其他收入(项)</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</si>
  <si>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</si>
  <si>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</si>
  <si>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</si>
  <si>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</si>
  <si>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</si>
  <si>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</si>
  <si>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</si>
  <si>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</si>
  <si>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</si>
  <si>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</si>
  <si>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</si>
  <si>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</si>
  <si>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</si>
  <si>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</si>
  <si>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</si>
  <si>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</si>
  <si>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</si>
  <si>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</si>
  <si>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</si>
  <si>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</si>
  <si>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</si>
  <si>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</si>
  <si>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</si>
  <si>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</si>
  <si>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</si>
  <si>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三峡库区移民专项支出</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</si>
  <si>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</si>
  <si>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</si>
  <si>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</si>
  <si>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</si>
  <si>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</si>
  <si>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湖库生态环境保护</t>
  </si>
  <si>
    <t xml:space="preserve">    地下水修复与保护</t>
  </si>
  <si>
    <t xml:space="preserve">    其他江河湖库流域治理与保护</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</si>
  <si>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</si>
  <si>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</si>
  <si>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</si>
  <si>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</si>
  <si>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</si>
  <si>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</si>
  <si>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</si>
  <si>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</si>
  <si>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</si>
  <si>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</si>
  <si>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</si>
  <si>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</si>
  <si>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</si>
  <si>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</si>
  <si>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</si>
  <si>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</si>
  <si>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</si>
  <si>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</si>
  <si>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</si>
  <si>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</si>
  <si>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</si>
  <si>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</si>
  <si>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</si>
  <si>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</si>
  <si>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</si>
  <si>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</si>
  <si>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</si>
  <si>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</si>
  <si>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</si>
  <si>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</si>
  <si>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</si>
  <si>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</si>
  <si>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</si>
  <si>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</si>
  <si>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</si>
  <si>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</si>
  <si>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</si>
  <si>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</si>
  <si>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</si>
  <si>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</si>
  <si>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</si>
  <si>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</si>
  <si>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</si>
  <si>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</si>
  <si>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</si>
  <si>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</si>
  <si>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</si>
  <si>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</si>
  <si>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</si>
  <si>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</si>
  <si>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</si>
  <si>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</si>
  <si>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</si>
  <si>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</si>
  <si>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</si>
  <si>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</si>
  <si>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</si>
  <si>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</si>
  <si>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</si>
  <si>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</si>
  <si>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</si>
  <si>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</si>
  <si>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</si>
  <si>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</si>
  <si>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</si>
  <si>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</si>
  <si>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</si>
  <si>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</si>
  <si>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</si>
  <si>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</si>
  <si>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</si>
  <si>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</si>
  <si>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</si>
  <si>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</si>
  <si>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</si>
  <si>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</si>
  <si>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</si>
  <si>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</si>
  <si>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</si>
  <si>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</si>
  <si>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</si>
  <si>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</si>
  <si>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</si>
  <si>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</si>
  <si>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</si>
  <si>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</si>
  <si>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</si>
  <si>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</si>
  <si>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</si>
  <si>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</si>
  <si>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</si>
  <si>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</si>
  <si>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</si>
  <si>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</si>
  <si>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</si>
  <si>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</si>
  <si>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</si>
  <si>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</si>
  <si>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</si>
  <si>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</si>
  <si>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</si>
  <si>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</si>
  <si>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</si>
  <si>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</si>
  <si>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</si>
  <si>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</si>
  <si>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</si>
  <si>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</si>
  <si>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</si>
  <si>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</si>
  <si>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</si>
  <si>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</si>
  <si>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</si>
  <si>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</si>
  <si>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</si>
  <si>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</si>
  <si>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</si>
  <si>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</si>
  <si>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</si>
  <si>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</si>
  <si>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</si>
  <si>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</si>
  <si>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</si>
  <si>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</si>
  <si>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</si>
  <si>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</si>
  <si>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</si>
  <si>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</si>
  <si>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</si>
  <si>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</si>
  <si>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</si>
  <si>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</si>
  <si>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</si>
  <si>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</si>
  <si>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</si>
  <si>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公路新建</t>
  </si>
  <si>
    <t xml:space="preserve">    公路改建</t>
  </si>
  <si>
    <t xml:space="preserve">    特大型桥梁建设</t>
  </si>
  <si>
    <t xml:space="preserve">    公路路政管理</t>
  </si>
  <si>
    <t xml:space="preserve">    公路和运输信息化建设</t>
  </si>
  <si>
    <t xml:space="preserve">    公路和运输安全</t>
  </si>
  <si>
    <t>本表融安县为空表没有发生</t>
  </si>
  <si>
    <t>融安县委办公室</t>
  </si>
  <si>
    <t>共青团融安县委员会</t>
  </si>
  <si>
    <t>融安县直属机关工作委员会</t>
  </si>
  <si>
    <t>融安县机构编制委员会办公室</t>
  </si>
  <si>
    <t>融安县绩效考评领导小组办公室</t>
  </si>
  <si>
    <t>融安县妇女联合会</t>
  </si>
  <si>
    <t>融安县党史资料征集小组办公室</t>
  </si>
  <si>
    <t>融安县老干局</t>
  </si>
  <si>
    <t>融安县归国华侨联合会</t>
  </si>
  <si>
    <t>融安县文学艺术界联合会</t>
  </si>
  <si>
    <t>融安县人民政府办公室</t>
  </si>
  <si>
    <t>融安县信访办</t>
  </si>
  <si>
    <t>融安县法制办</t>
  </si>
  <si>
    <t>融安县民族局</t>
  </si>
  <si>
    <t>融安县旅游局</t>
  </si>
  <si>
    <t>融安县人大常委会办公室</t>
  </si>
  <si>
    <t>融安县政协办</t>
  </si>
  <si>
    <t>融安县工商联</t>
  </si>
  <si>
    <t>中共融安县委组织部</t>
  </si>
  <si>
    <t>中共融安县委宣传部</t>
  </si>
  <si>
    <t>融安县监察局</t>
  </si>
  <si>
    <t>中国共产党融安县委员会统一战线工作部</t>
  </si>
  <si>
    <t>中共融安县委政法委员会</t>
  </si>
  <si>
    <t>融安县公安局</t>
  </si>
  <si>
    <t>融安县人民检察院</t>
  </si>
  <si>
    <t>广西壮族自治区柳州市融安县人民法院</t>
  </si>
  <si>
    <t>融安县司法局</t>
  </si>
  <si>
    <t>广西融安县县委政府接待办</t>
  </si>
  <si>
    <t>融安县机关后勤服务中心</t>
  </si>
  <si>
    <t>融安县招商促进局</t>
  </si>
  <si>
    <t>融安县审计局</t>
  </si>
  <si>
    <t>融安县人民政府财政局</t>
  </si>
  <si>
    <t>融安县人民政府统计局</t>
  </si>
  <si>
    <t>融安县总工会</t>
  </si>
  <si>
    <t>融安县调解处理土地山林水利纠纷办公室</t>
  </si>
  <si>
    <t>融安县志编纂委员会办公室</t>
  </si>
  <si>
    <t>融安县商业总公司</t>
  </si>
  <si>
    <t>融安县政务服务管理办公室</t>
  </si>
  <si>
    <t>融安县人民政府文化和体育局</t>
  </si>
  <si>
    <t>融安县科学技术局</t>
  </si>
  <si>
    <t>融安县地震局</t>
  </si>
  <si>
    <t>融安县科学技术协会</t>
  </si>
  <si>
    <t>融安县档案局</t>
  </si>
  <si>
    <t>融安县计划生育服务站</t>
  </si>
  <si>
    <t>融安县发展和改革局</t>
  </si>
  <si>
    <t>融安县物价局</t>
  </si>
  <si>
    <t>融安县人民政府安全生产监督管理局</t>
  </si>
  <si>
    <t>融安县二轻城镇集体工业联合社</t>
  </si>
  <si>
    <t>融安县公安交通警察大队</t>
  </si>
  <si>
    <t>融安县工商行政管理和质量技术监督局</t>
  </si>
  <si>
    <t>广西融安县人民政府教育局</t>
  </si>
  <si>
    <t>广西柳州市融安县教研室</t>
  </si>
  <si>
    <t>广西柳州市融安县实验幼儿园</t>
  </si>
  <si>
    <t>广西融安县教育核算中心</t>
  </si>
  <si>
    <t>广西柳州市融安县高级中学</t>
  </si>
  <si>
    <t>广西柳州市融安县第二中学</t>
  </si>
  <si>
    <t>广西柳州市融安县职业技术学校</t>
  </si>
  <si>
    <t>广西融安县教师进修学校</t>
  </si>
  <si>
    <t>广西柳州市中国共产党融安县委员会党校</t>
  </si>
  <si>
    <t>广西柳州市融安县学生资助管理中心</t>
  </si>
  <si>
    <t>广西融安县特殊教育学校</t>
  </si>
  <si>
    <t>融安县建设局</t>
  </si>
  <si>
    <t>融安县国土资源局</t>
  </si>
  <si>
    <t>融安县粮食局</t>
  </si>
  <si>
    <t>融安县交通运输局</t>
  </si>
  <si>
    <t>融安县人民政府环境保护局</t>
  </si>
  <si>
    <t>融安县土地房屋征收办公室</t>
  </si>
  <si>
    <t>融安县市容管理局</t>
  </si>
  <si>
    <t>融安县土地收购储备交易中心</t>
  </si>
  <si>
    <t>融安县人民政府民政局</t>
  </si>
  <si>
    <t>融安县人民政府卫生局</t>
  </si>
  <si>
    <t>融安县新型农村合作医疗管理中心</t>
  </si>
  <si>
    <t>融安县人力资源和社会保障局</t>
  </si>
  <si>
    <t>融安县机关事业单位养老保险基金管理所</t>
  </si>
  <si>
    <t>融安县医疗保险所</t>
  </si>
  <si>
    <t>融安县就业服务中心</t>
  </si>
  <si>
    <t>融安县职工失业保险管理所</t>
  </si>
  <si>
    <t>融安县社会劳动保险事业管理所</t>
  </si>
  <si>
    <t>融安县农村社会养老保险所</t>
  </si>
  <si>
    <t>广西壮族自治区融安军用供应站</t>
  </si>
  <si>
    <t>融安县残疾人联合会</t>
  </si>
  <si>
    <t>融安县食品药品监督管理局</t>
  </si>
  <si>
    <t>融安县农业局</t>
  </si>
  <si>
    <t>融安县水产畜牧局</t>
  </si>
  <si>
    <t>融安县农业机械化管理中心</t>
  </si>
  <si>
    <t>融安县蔗糖生产办公室</t>
  </si>
  <si>
    <t>融安县林业局</t>
  </si>
  <si>
    <t>融安县水利局</t>
  </si>
  <si>
    <t>融安县水库移民局</t>
  </si>
  <si>
    <t>融安县扶贫开发办公室</t>
  </si>
  <si>
    <t>融安县人民政府经济贸易局</t>
  </si>
  <si>
    <t>融安县供销合作社联合社</t>
  </si>
  <si>
    <t>融安县泗顶矿区管理处</t>
  </si>
  <si>
    <t>融安县长安镇人民政府</t>
  </si>
  <si>
    <t>融安县板榄镇人民政府</t>
  </si>
  <si>
    <t>融安县雅瑶乡人民政府</t>
  </si>
  <si>
    <t>融安县大将镇人民政府</t>
  </si>
  <si>
    <t>融安县大坡乡人民政府</t>
  </si>
  <si>
    <t>融安县浮石镇人民政府</t>
  </si>
  <si>
    <t>融安县东起乡人民政府</t>
  </si>
  <si>
    <t>融安县泗顶镇人民政府</t>
  </si>
  <si>
    <t>融安县桥板乡人民政府</t>
  </si>
  <si>
    <t>融安县沙子乡人民政府</t>
  </si>
  <si>
    <t>融安县大良镇人民政府</t>
  </si>
  <si>
    <t>融安县潭头乡人民政府</t>
  </si>
  <si>
    <t>其他收入</t>
  </si>
  <si>
    <t xml:space="preserve">    公路还贷专项</t>
  </si>
  <si>
    <t xml:space="preserve">    公路运输管理</t>
  </si>
  <si>
    <t xml:space="preserve">    公路客货运站(场)建设</t>
  </si>
  <si>
    <t xml:space="preserve">    公路和运输技术标准化建设</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</si>
  <si>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</si>
  <si>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</si>
  <si>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</si>
  <si>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</si>
  <si>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</si>
  <si>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</si>
  <si>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</si>
  <si>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</si>
  <si>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</si>
  <si>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</si>
  <si>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</si>
  <si>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</si>
  <si>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</si>
  <si>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</si>
  <si>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</si>
  <si>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</si>
  <si>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</si>
  <si>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</si>
  <si>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</si>
  <si>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</si>
  <si>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</si>
  <si>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</si>
  <si>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</si>
  <si>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</si>
  <si>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</si>
  <si>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</si>
  <si>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</si>
  <si>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</si>
  <si>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</si>
  <si>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</si>
  <si>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</si>
  <si>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</si>
  <si>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</si>
  <si>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</si>
  <si>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</si>
  <si>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</si>
  <si>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</si>
  <si>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</si>
  <si>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</si>
  <si>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</si>
  <si>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</si>
  <si>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</si>
  <si>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</si>
  <si>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</si>
  <si>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</si>
  <si>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</si>
  <si>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</si>
  <si>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</si>
  <si>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</si>
  <si>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</si>
  <si>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</si>
  <si>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</si>
  <si>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</si>
  <si>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</si>
  <si>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</si>
  <si>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</si>
  <si>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2015年融安县本级一般公共预算转移性支出表</t>
  </si>
  <si>
    <t>2015年融安县本级一般公共预算转移性收入表</t>
  </si>
  <si>
    <t>表一    2015年融安县本级一般公共预算收支决算总表</t>
  </si>
  <si>
    <t>表二    2015年融安县本级一般公共预算转移性收入表</t>
  </si>
  <si>
    <t>表三    2015年融安县本级一般公共预算转移性支出表</t>
  </si>
  <si>
    <t>表四    2015年融安县本级一般公共预算支出预算变动情况表</t>
  </si>
  <si>
    <t>表五    2015年融安县本级一般公共预算收支决算表</t>
  </si>
  <si>
    <t>表六    2015年融安县本级政府性基金预算收支决算总表</t>
  </si>
  <si>
    <t>表七    2015年融安县本级政府性基金预算收支决算表</t>
  </si>
  <si>
    <t>表八    2015年融安县本级社会保险基金预算收支决算表</t>
  </si>
  <si>
    <t>表九    2015年融安县本级国有资本经营预算收支决算表</t>
  </si>
  <si>
    <t>表十    2015年融安县本级部门决算收支汇总表</t>
  </si>
  <si>
    <t>2015年度融安县本级一般公共预算支出预算变动情况表</t>
  </si>
  <si>
    <t>2015年融安县本级社会保险基金预算收支决算表</t>
  </si>
  <si>
    <t>2015年融安县本级政府性基金预算收支决算表</t>
  </si>
  <si>
    <t>2015年融安县本级部门决算收支汇总表</t>
  </si>
  <si>
    <t>2015年融安县本级一般公共预算收支决算总表</t>
  </si>
  <si>
    <t>2015年融安县本级一般公共预算收支决算表</t>
  </si>
  <si>
    <t>2015年融安县本级政府性基金预算收支决算总表</t>
  </si>
  <si>
    <t>2015年融安县本级国有资本经营预算收支决算表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</si>
</sst>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
    <numFmt numFmtId="186" formatCode="0.0%"/>
    <numFmt numFmtId="187" formatCode="0.0"/>
    <numFmt numFmtId="188" formatCode="#,##0_);[Red]\(#,##0\)"/>
    <numFmt numFmtId="189" formatCode="0.0_ "/>
    <numFmt numFmtId="190" formatCode="#,##0.00_);[Red]\(#,##0.00\)"/>
    <numFmt numFmtId="191" formatCode="&quot;Yes&quot;;&quot;Yes&quot;;&quot;No&quot;"/>
    <numFmt numFmtId="192" formatCode="&quot;True&quot;;&quot;True&quot;;&quot;False&quot;"/>
    <numFmt numFmtId="193" formatCode="&quot;On&quot;;&quot;On&quot;;&quot;Off&quot;"/>
    <numFmt numFmtId="194" formatCode="[$€-2]\ #,##0.00_);[Red]\([$€-2]\ #,##0.00\)"/>
    <numFmt numFmtId="195" formatCode="#,##0.00_ "/>
    <numFmt numFmtId="196" formatCode="* #,##0;* \-#,##0;* &quot;-&quot;;@"/>
    <numFmt numFmtId="197" formatCode="* #,##0.00;* \-#,##0.00;* &quot;-&quot;??;@"/>
    <numFmt numFmtId="198" formatCode="* _-&quot;￥&quot;#,##0;* \-&quot;￥&quot;#,##0;* _-&quot;￥&quot;&quot;-&quot;;@"/>
    <numFmt numFmtId="199" formatCode="* _-&quot;￥&quot;#,##0.00;* \-&quot;￥&quot;#,##0.00;* _-&quot;￥&quot;&quot;-&quot;??;@"/>
    <numFmt numFmtId="200" formatCode="0.00_ "/>
    <numFmt numFmtId="201" formatCode="0_ "/>
    <numFmt numFmtId="202" formatCode="0_);[Red]\(0\)"/>
    <numFmt numFmtId="203" formatCode="#,##0.000"/>
    <numFmt numFmtId="204" formatCode="#,##0.0000"/>
    <numFmt numFmtId="205" formatCode="#,##0.00000"/>
    <numFmt numFmtId="206" formatCode="_ * #,##0.0_ ;_ * \-#,##0.0_ ;_ * &quot;-&quot;??_ ;_ @_ "/>
    <numFmt numFmtId="207" formatCode="_ * #,##0_ ;_ * \-#,##0_ ;_ * &quot;-&quot;??_ ;_ @_ "/>
    <numFmt numFmtId="208" formatCode="#,##0.0_);[Red]\(#,##0.0\)"/>
  </numFmts>
  <fonts count="59">
    <font>
      <sz val="11"/>
      <color theme="1"/>
      <name val="Calibri"/>
      <family val="0"/>
    </font>
    <font>
      <sz val="11"/>
      <color indexed="8"/>
      <name val="宋体"/>
      <family val="0"/>
    </font>
    <font>
      <sz val="16"/>
      <name val="仿宋_GB2312"/>
      <family val="3"/>
    </font>
    <font>
      <sz val="9"/>
      <name val="宋体"/>
      <family val="0"/>
    </font>
    <font>
      <sz val="12"/>
      <name val="宋体"/>
      <family val="0"/>
    </font>
    <font>
      <sz val="14"/>
      <name val="仿宋_GB2312"/>
      <family val="3"/>
    </font>
    <font>
      <sz val="28"/>
      <name val="方正小标宋简体"/>
      <family val="0"/>
    </font>
    <font>
      <sz val="12"/>
      <name val="方正小标宋简体"/>
      <family val="0"/>
    </font>
    <font>
      <sz val="18"/>
      <name val="仿宋_GB2312"/>
      <family val="3"/>
    </font>
    <font>
      <sz val="18"/>
      <name val="宋体"/>
      <family val="0"/>
    </font>
    <font>
      <sz val="10"/>
      <color indexed="8"/>
      <name val="Arial"/>
      <family val="2"/>
    </font>
    <font>
      <sz val="22"/>
      <color indexed="8"/>
      <name val="方正小标宋简体"/>
      <family val="0"/>
    </font>
    <font>
      <sz val="11"/>
      <name val="宋体"/>
      <family val="0"/>
    </font>
    <font>
      <sz val="10"/>
      <name val="宋体"/>
      <family val="0"/>
    </font>
    <font>
      <sz val="12"/>
      <name val="黑体"/>
      <family val="0"/>
    </font>
    <font>
      <sz val="10"/>
      <color indexed="8"/>
      <name val="宋体"/>
      <family val="0"/>
    </font>
    <font>
      <b/>
      <sz val="22"/>
      <name val="方正小标宋简体"/>
      <family val="0"/>
    </font>
    <font>
      <b/>
      <sz val="10"/>
      <name val="宋体"/>
      <family val="0"/>
    </font>
    <font>
      <b/>
      <sz val="12"/>
      <name val="宋体"/>
      <family val="0"/>
    </font>
    <font>
      <b/>
      <sz val="11"/>
      <name val="宋体"/>
      <family val="0"/>
    </font>
    <font>
      <b/>
      <sz val="12"/>
      <name val="黑体"/>
      <family val="0"/>
    </font>
    <font>
      <sz val="1.25"/>
      <color indexed="8"/>
      <name val="Arial"/>
      <family val="2"/>
    </font>
    <font>
      <b/>
      <sz val="11"/>
      <color indexed="8"/>
      <name val="宋体"/>
      <family val="0"/>
    </font>
    <font>
      <sz val="12"/>
      <color indexed="10"/>
      <name val="宋体"/>
      <family val="0"/>
    </font>
    <font>
      <sz val="10"/>
      <color indexed="10"/>
      <name val="宋体"/>
      <family val="0"/>
    </font>
    <font>
      <b/>
      <sz val="10"/>
      <color indexed="8"/>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mediumGray">
        <fgColor indexed="9"/>
        <bgColor indexed="13"/>
      </patternFill>
    </fill>
    <fill>
      <patternFill patternType="mediumGray">
        <fgColor indexed="9"/>
        <bgColor indexed="9"/>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right style="thin"/>
      <top/>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49" fillId="21"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1" fillId="32" borderId="9" applyNumberFormat="0" applyFont="0" applyAlignment="0" applyProtection="0"/>
  </cellStyleXfs>
  <cellXfs count="368">
    <xf numFmtId="0" fontId="0" fillId="0" borderId="0" xfId="0" applyFont="1" applyAlignment="1">
      <alignment vertical="center"/>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47">
      <alignment/>
      <protection/>
    </xf>
    <xf numFmtId="184" fontId="13" fillId="0" borderId="0" xfId="0" applyNumberFormat="1" applyFont="1" applyFill="1" applyBorder="1" applyAlignment="1" applyProtection="1">
      <alignment vertical="center"/>
      <protection/>
    </xf>
    <xf numFmtId="3" fontId="4" fillId="0" borderId="0" xfId="0" applyNumberFormat="1" applyFont="1" applyFill="1" applyAlignment="1" applyProtection="1">
      <alignment horizontal="right" vertical="center"/>
      <protection/>
    </xf>
    <xf numFmtId="0" fontId="10" fillId="0" borderId="0" xfId="44">
      <alignment/>
      <protection/>
    </xf>
    <xf numFmtId="3" fontId="4" fillId="0" borderId="0" xfId="0" applyNumberFormat="1" applyFont="1" applyFill="1" applyAlignment="1">
      <alignment vertical="center"/>
    </xf>
    <xf numFmtId="184" fontId="13" fillId="0" borderId="10" xfId="0" applyNumberFormat="1" applyFont="1" applyFill="1" applyBorder="1" applyAlignment="1" applyProtection="1">
      <alignment vertical="center"/>
      <protection/>
    </xf>
    <xf numFmtId="3" fontId="13" fillId="0" borderId="10" xfId="0" applyNumberFormat="1" applyFont="1" applyFill="1" applyBorder="1" applyAlignment="1" applyProtection="1">
      <alignment vertical="center"/>
      <protection/>
    </xf>
    <xf numFmtId="3" fontId="13" fillId="0" borderId="10" xfId="0" applyNumberFormat="1" applyFont="1" applyFill="1" applyBorder="1" applyAlignment="1" applyProtection="1">
      <alignment horizontal="right" vertical="center"/>
      <protection/>
    </xf>
    <xf numFmtId="3" fontId="17" fillId="0" borderId="11" xfId="0" applyNumberFormat="1" applyFont="1" applyFill="1" applyBorder="1" applyAlignment="1">
      <alignment horizontal="center" vertical="center" wrapText="1"/>
    </xf>
    <xf numFmtId="184" fontId="17" fillId="0" borderId="12" xfId="0" applyNumberFormat="1" applyFont="1" applyFill="1" applyBorder="1" applyAlignment="1">
      <alignment horizontal="center" vertical="center" wrapText="1"/>
    </xf>
    <xf numFmtId="184" fontId="17" fillId="0" borderId="13"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0" fontId="13" fillId="0" borderId="11" xfId="0" applyNumberFormat="1" applyFont="1" applyFill="1" applyBorder="1" applyAlignment="1" applyProtection="1">
      <alignment vertical="center"/>
      <protection/>
    </xf>
    <xf numFmtId="184" fontId="13" fillId="0" borderId="11" xfId="0" applyNumberFormat="1" applyFont="1" applyFill="1" applyBorder="1" applyAlignment="1" applyProtection="1">
      <alignment horizontal="right" vertical="center"/>
      <protection/>
    </xf>
    <xf numFmtId="185" fontId="13" fillId="0" borderId="11" xfId="0" applyNumberFormat="1" applyFont="1" applyFill="1" applyBorder="1" applyAlignment="1" applyProtection="1">
      <alignment horizontal="right" vertical="center"/>
      <protection/>
    </xf>
    <xf numFmtId="3" fontId="13" fillId="0" borderId="11" xfId="0" applyNumberFormat="1" applyFont="1" applyFill="1" applyBorder="1" applyAlignment="1" applyProtection="1">
      <alignment horizontal="left" vertical="center"/>
      <protection/>
    </xf>
    <xf numFmtId="3" fontId="13" fillId="0" borderId="11" xfId="0" applyNumberFormat="1" applyFont="1" applyFill="1" applyBorder="1" applyAlignment="1" applyProtection="1">
      <alignment horizontal="right" vertical="center"/>
      <protection/>
    </xf>
    <xf numFmtId="184" fontId="13" fillId="0" borderId="11" xfId="0" applyNumberFormat="1" applyFont="1" applyFill="1" applyBorder="1" applyAlignment="1" applyProtection="1">
      <alignment horizontal="left" vertical="center"/>
      <protection/>
    </xf>
    <xf numFmtId="184" fontId="17" fillId="0" borderId="11" xfId="0" applyNumberFormat="1" applyFont="1" applyFill="1" applyBorder="1" applyAlignment="1" applyProtection="1">
      <alignment horizontal="right" vertical="center"/>
      <protection/>
    </xf>
    <xf numFmtId="185" fontId="17" fillId="0" borderId="11" xfId="0" applyNumberFormat="1" applyFont="1" applyFill="1" applyBorder="1" applyAlignment="1" applyProtection="1">
      <alignment horizontal="right" vertical="center"/>
      <protection/>
    </xf>
    <xf numFmtId="0" fontId="18" fillId="0" borderId="0" xfId="0" applyFont="1" applyFill="1" applyAlignment="1">
      <alignment/>
    </xf>
    <xf numFmtId="3" fontId="18" fillId="0" borderId="0" xfId="0" applyNumberFormat="1" applyFont="1" applyFill="1" applyAlignment="1" applyProtection="1">
      <alignment horizontal="right" vertical="center"/>
      <protection/>
    </xf>
    <xf numFmtId="184" fontId="4" fillId="0" borderId="11"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186" fontId="17" fillId="0" borderId="11" xfId="0" applyNumberFormat="1" applyFont="1" applyFill="1" applyBorder="1" applyAlignment="1" applyProtection="1">
      <alignment horizontal="right" vertical="center"/>
      <protection/>
    </xf>
    <xf numFmtId="184" fontId="4" fillId="0" borderId="11" xfId="0" applyNumberFormat="1" applyFont="1" applyFill="1" applyBorder="1" applyAlignment="1">
      <alignment/>
    </xf>
    <xf numFmtId="0" fontId="4" fillId="0" borderId="11" xfId="0" applyFont="1" applyFill="1" applyBorder="1" applyAlignment="1">
      <alignment/>
    </xf>
    <xf numFmtId="0" fontId="13" fillId="0" borderId="11" xfId="0" applyFont="1" applyFill="1" applyBorder="1" applyAlignment="1">
      <alignment/>
    </xf>
    <xf numFmtId="184" fontId="13" fillId="0" borderId="11" xfId="0" applyNumberFormat="1" applyFont="1" applyFill="1" applyBorder="1" applyAlignment="1">
      <alignment/>
    </xf>
    <xf numFmtId="0" fontId="4" fillId="0" borderId="0" xfId="0" applyFont="1" applyFill="1" applyAlignment="1">
      <alignment/>
    </xf>
    <xf numFmtId="187" fontId="13" fillId="0" borderId="11" xfId="0" applyNumberFormat="1" applyFont="1" applyFill="1" applyBorder="1" applyAlignment="1">
      <alignment/>
    </xf>
    <xf numFmtId="3" fontId="17" fillId="0" borderId="11" xfId="0" applyNumberFormat="1" applyFont="1" applyFill="1" applyBorder="1" applyAlignment="1" applyProtection="1">
      <alignment horizontal="left" vertical="center"/>
      <protection/>
    </xf>
    <xf numFmtId="3" fontId="17" fillId="0" borderId="11" xfId="0" applyNumberFormat="1" applyFont="1" applyFill="1" applyBorder="1" applyAlignment="1" applyProtection="1">
      <alignment horizontal="center" vertical="center"/>
      <protection/>
    </xf>
    <xf numFmtId="10" fontId="13" fillId="0" borderId="11" xfId="0" applyNumberFormat="1" applyFont="1" applyFill="1" applyBorder="1" applyAlignment="1">
      <alignment/>
    </xf>
    <xf numFmtId="10" fontId="17" fillId="0" borderId="11" xfId="0" applyNumberFormat="1" applyFont="1" applyFill="1" applyBorder="1" applyAlignment="1" applyProtection="1">
      <alignment horizontal="right" vertical="center"/>
      <protection/>
    </xf>
    <xf numFmtId="184" fontId="4" fillId="0" borderId="0" xfId="0" applyNumberFormat="1" applyFont="1" applyFill="1" applyAlignment="1">
      <alignment/>
    </xf>
    <xf numFmtId="184" fontId="13" fillId="0" borderId="0" xfId="0" applyNumberFormat="1" applyFont="1" applyFill="1" applyAlignment="1">
      <alignment/>
    </xf>
    <xf numFmtId="0" fontId="13" fillId="0" borderId="0" xfId="0" applyFont="1" applyFill="1" applyAlignment="1">
      <alignment/>
    </xf>
    <xf numFmtId="0" fontId="4" fillId="0" borderId="0" xfId="0" applyFont="1" applyFill="1" applyAlignment="1">
      <alignment vertical="center"/>
    </xf>
    <xf numFmtId="0" fontId="18"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17" fillId="0" borderId="11" xfId="0" applyFont="1" applyFill="1" applyBorder="1" applyAlignment="1">
      <alignment horizontal="center" vertical="center"/>
    </xf>
    <xf numFmtId="0" fontId="18" fillId="0" borderId="0" xfId="0" applyFont="1" applyFill="1" applyAlignment="1">
      <alignment vertical="center"/>
    </xf>
    <xf numFmtId="0" fontId="13" fillId="0" borderId="11" xfId="46" applyNumberFormat="1" applyFont="1" applyFill="1" applyBorder="1" applyAlignment="1" applyProtection="1">
      <alignment vertical="center"/>
      <protection/>
    </xf>
    <xf numFmtId="188" fontId="13" fillId="0" borderId="11" xfId="0" applyNumberFormat="1" applyFont="1" applyFill="1" applyBorder="1" applyAlignment="1" applyProtection="1">
      <alignment horizontal="right" vertical="center"/>
      <protection/>
    </xf>
    <xf numFmtId="188" fontId="13" fillId="0" borderId="11" xfId="46" applyNumberFormat="1" applyFont="1" applyFill="1" applyBorder="1" applyAlignment="1" applyProtection="1">
      <alignment horizontal="left" vertical="center"/>
      <protection/>
    </xf>
    <xf numFmtId="188" fontId="13" fillId="0" borderId="11" xfId="46"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protection/>
    </xf>
    <xf numFmtId="0" fontId="20" fillId="0" borderId="0" xfId="0" applyFont="1" applyFill="1" applyAlignment="1">
      <alignment horizontal="center" vertical="center"/>
    </xf>
    <xf numFmtId="3" fontId="13" fillId="0" borderId="14" xfId="0" applyNumberFormat="1" applyFont="1" applyFill="1" applyBorder="1" applyAlignment="1" applyProtection="1">
      <alignment horizontal="right" vertical="center"/>
      <protection/>
    </xf>
    <xf numFmtId="0" fontId="17" fillId="0" borderId="11" xfId="0" applyNumberFormat="1" applyFont="1" applyFill="1" applyBorder="1" applyAlignment="1" applyProtection="1">
      <alignment horizontal="center" vertical="center"/>
      <protection/>
    </xf>
    <xf numFmtId="188" fontId="17" fillId="0" borderId="11" xfId="0" applyNumberFormat="1" applyFont="1" applyFill="1" applyBorder="1" applyAlignment="1">
      <alignment horizontal="right" vertical="center"/>
    </xf>
    <xf numFmtId="188" fontId="17" fillId="0" borderId="1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vertical="center"/>
      <protection/>
    </xf>
    <xf numFmtId="188" fontId="17" fillId="0" borderId="11" xfId="0" applyNumberFormat="1" applyFont="1" applyFill="1" applyBorder="1" applyAlignment="1" applyProtection="1">
      <alignment horizontal="left" vertical="center"/>
      <protection locked="0"/>
    </xf>
    <xf numFmtId="188" fontId="13" fillId="0" borderId="11" xfId="0" applyNumberFormat="1" applyFont="1" applyFill="1" applyBorder="1" applyAlignment="1" applyProtection="1">
      <alignment vertical="center"/>
      <protection locked="0"/>
    </xf>
    <xf numFmtId="188" fontId="13" fillId="0" borderId="11" xfId="0" applyNumberFormat="1" applyFont="1" applyFill="1" applyBorder="1" applyAlignment="1">
      <alignment horizontal="right" vertical="center"/>
    </xf>
    <xf numFmtId="188" fontId="13" fillId="0" borderId="11" xfId="0" applyNumberFormat="1" applyFont="1" applyFill="1" applyBorder="1" applyAlignment="1" applyProtection="1">
      <alignment horizontal="left" vertical="center"/>
      <protection locked="0"/>
    </xf>
    <xf numFmtId="184" fontId="13" fillId="0" borderId="11" xfId="0" applyNumberFormat="1" applyFont="1" applyFill="1" applyBorder="1" applyAlignment="1">
      <alignment horizontal="right" vertical="center"/>
    </xf>
    <xf numFmtId="0" fontId="13" fillId="0" borderId="11" xfId="0" applyNumberFormat="1" applyFont="1" applyFill="1" applyBorder="1" applyAlignment="1" applyProtection="1">
      <alignment horizontal="left" vertical="center"/>
      <protection/>
    </xf>
    <xf numFmtId="0" fontId="13" fillId="0" borderId="11" xfId="0" applyFont="1" applyFill="1" applyBorder="1" applyAlignment="1">
      <alignment vertical="center"/>
    </xf>
    <xf numFmtId="184" fontId="13" fillId="0" borderId="11" xfId="0" applyNumberFormat="1" applyFont="1" applyFill="1" applyBorder="1" applyAlignment="1">
      <alignment vertical="center"/>
    </xf>
    <xf numFmtId="0" fontId="4" fillId="0" borderId="0" xfId="0" applyFont="1" applyAlignment="1">
      <alignment vertical="center"/>
    </xf>
    <xf numFmtId="184" fontId="4" fillId="0" borderId="0" xfId="0" applyNumberFormat="1" applyFont="1" applyFill="1" applyAlignment="1">
      <alignment vertical="center"/>
    </xf>
    <xf numFmtId="184" fontId="4" fillId="0" borderId="0" xfId="0" applyNumberFormat="1" applyFont="1" applyFill="1" applyAlignment="1">
      <alignment horizontal="right" vertical="center"/>
    </xf>
    <xf numFmtId="184" fontId="17" fillId="0" borderId="11" xfId="0" applyNumberFormat="1" applyFont="1" applyFill="1" applyBorder="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3" fillId="0" borderId="11" xfId="0" applyNumberFormat="1" applyFont="1" applyFill="1" applyBorder="1" applyAlignment="1" applyProtection="1">
      <alignment horizontal="left" vertical="center" wrapText="1"/>
      <protection/>
    </xf>
    <xf numFmtId="0" fontId="13" fillId="0" borderId="11" xfId="0" applyFont="1" applyFill="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13" fillId="0" borderId="11" xfId="0" applyFont="1" applyFill="1" applyBorder="1" applyAlignment="1">
      <alignment horizontal="left" vertical="center"/>
    </xf>
    <xf numFmtId="184" fontId="17" fillId="0" borderId="11" xfId="0" applyNumberFormat="1" applyFont="1" applyFill="1" applyBorder="1" applyAlignment="1">
      <alignment vertical="center"/>
    </xf>
    <xf numFmtId="0" fontId="13" fillId="0" borderId="11" xfId="0" applyFont="1" applyBorder="1" applyAlignment="1">
      <alignment vertical="center"/>
    </xf>
    <xf numFmtId="0" fontId="4" fillId="0" borderId="11" xfId="0" applyFont="1" applyBorder="1" applyAlignment="1">
      <alignment vertical="center"/>
    </xf>
    <xf numFmtId="184" fontId="13" fillId="0" borderId="11" xfId="0" applyNumberFormat="1" applyFont="1" applyFill="1" applyBorder="1" applyAlignment="1" applyProtection="1">
      <alignment vertical="center"/>
      <protection/>
    </xf>
    <xf numFmtId="184" fontId="17" fillId="0" borderId="11"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left" vertical="center"/>
      <protection/>
    </xf>
    <xf numFmtId="0" fontId="13" fillId="0" borderId="11" xfId="0" applyFont="1" applyFill="1" applyBorder="1" applyAlignment="1">
      <alignment vertical="center" wrapText="1"/>
    </xf>
    <xf numFmtId="3" fontId="4" fillId="0" borderId="0" xfId="0" applyNumberFormat="1" applyFont="1" applyFill="1" applyAlignment="1">
      <alignment horizontal="right" vertical="center"/>
    </xf>
    <xf numFmtId="1" fontId="17" fillId="0" borderId="11" xfId="0" applyNumberFormat="1" applyFont="1" applyFill="1" applyBorder="1" applyAlignment="1" applyProtection="1">
      <alignment horizontal="center" vertical="center"/>
      <protection locked="0"/>
    </xf>
    <xf numFmtId="1" fontId="17" fillId="0" borderId="11" xfId="0" applyNumberFormat="1" applyFont="1" applyFill="1" applyBorder="1" applyAlignment="1" applyProtection="1">
      <alignment horizontal="left" vertical="center"/>
      <protection locked="0"/>
    </xf>
    <xf numFmtId="1" fontId="13" fillId="0" borderId="11" xfId="0" applyNumberFormat="1" applyFont="1" applyFill="1" applyBorder="1" applyAlignment="1" applyProtection="1">
      <alignment horizontal="left" vertical="center"/>
      <protection locked="0"/>
    </xf>
    <xf numFmtId="1" fontId="13" fillId="0" borderId="11" xfId="0" applyNumberFormat="1" applyFont="1" applyFill="1" applyBorder="1" applyAlignment="1" applyProtection="1">
      <alignment vertical="center"/>
      <protection locked="0"/>
    </xf>
    <xf numFmtId="3" fontId="13" fillId="0" borderId="11" xfId="0" applyNumberFormat="1" applyFont="1" applyFill="1" applyBorder="1" applyAlignment="1">
      <alignment vertical="center"/>
    </xf>
    <xf numFmtId="3" fontId="17" fillId="0" borderId="11" xfId="0" applyNumberFormat="1" applyFont="1" applyFill="1" applyBorder="1" applyAlignment="1">
      <alignment horizontal="center" vertical="center"/>
    </xf>
    <xf numFmtId="0" fontId="17" fillId="0" borderId="11" xfId="0" applyFont="1" applyFill="1" applyBorder="1" applyAlignment="1">
      <alignment vertical="center"/>
    </xf>
    <xf numFmtId="0" fontId="17" fillId="0" borderId="11" xfId="0" applyFont="1" applyFill="1" applyBorder="1" applyAlignment="1" applyProtection="1">
      <alignment vertical="center"/>
      <protection locked="0"/>
    </xf>
    <xf numFmtId="3" fontId="14" fillId="0" borderId="0" xfId="0" applyNumberFormat="1" applyFont="1" applyFill="1" applyAlignment="1">
      <alignment vertical="center"/>
    </xf>
    <xf numFmtId="3" fontId="14" fillId="0" borderId="0" xfId="0" applyNumberFormat="1" applyFont="1" applyAlignment="1">
      <alignment vertical="center"/>
    </xf>
    <xf numFmtId="185" fontId="4" fillId="0" borderId="0" xfId="0" applyNumberFormat="1" applyFont="1" applyFill="1" applyAlignment="1">
      <alignment vertical="center"/>
    </xf>
    <xf numFmtId="3" fontId="4" fillId="0" borderId="0" xfId="0" applyNumberFormat="1" applyFont="1" applyAlignment="1">
      <alignment vertical="center"/>
    </xf>
    <xf numFmtId="3" fontId="17" fillId="0" borderId="0" xfId="0" applyNumberFormat="1" applyFont="1" applyFill="1" applyAlignment="1">
      <alignment vertical="center"/>
    </xf>
    <xf numFmtId="3" fontId="17" fillId="0" borderId="0" xfId="0" applyNumberFormat="1" applyFont="1" applyAlignment="1">
      <alignment vertical="center"/>
    </xf>
    <xf numFmtId="10" fontId="13" fillId="0" borderId="11" xfId="0" applyNumberFormat="1" applyFont="1" applyFill="1" applyBorder="1" applyAlignment="1">
      <alignment horizontal="right" vertical="center"/>
    </xf>
    <xf numFmtId="3" fontId="13" fillId="0" borderId="0" xfId="0" applyNumberFormat="1" applyFont="1" applyFill="1" applyAlignment="1">
      <alignment vertical="center"/>
    </xf>
    <xf numFmtId="3" fontId="13" fillId="0" borderId="0" xfId="0" applyNumberFormat="1" applyFont="1" applyAlignment="1">
      <alignment vertical="center"/>
    </xf>
    <xf numFmtId="0" fontId="13" fillId="0" borderId="11" xfId="0" applyNumberFormat="1" applyFont="1" applyFill="1" applyBorder="1" applyAlignment="1" applyProtection="1">
      <alignment vertical="center" wrapText="1"/>
      <protection/>
    </xf>
    <xf numFmtId="1" fontId="17" fillId="0" borderId="11" xfId="0" applyNumberFormat="1" applyFont="1" applyFill="1" applyBorder="1" applyAlignment="1">
      <alignment horizontal="left" vertical="center"/>
    </xf>
    <xf numFmtId="3" fontId="17" fillId="0" borderId="0" xfId="0" applyNumberFormat="1" applyFont="1" applyFill="1" applyAlignment="1">
      <alignment horizontal="center" vertical="center"/>
    </xf>
    <xf numFmtId="1" fontId="13" fillId="0" borderId="11" xfId="0" applyNumberFormat="1" applyFont="1" applyFill="1" applyBorder="1" applyAlignment="1">
      <alignment horizontal="left" vertical="center"/>
    </xf>
    <xf numFmtId="3" fontId="13" fillId="0" borderId="0" xfId="0" applyNumberFormat="1" applyFont="1" applyFill="1" applyAlignment="1">
      <alignment horizontal="center" vertical="center"/>
    </xf>
    <xf numFmtId="3" fontId="17" fillId="0" borderId="0" xfId="0" applyNumberFormat="1" applyFont="1" applyAlignment="1">
      <alignment horizontal="center" vertical="center"/>
    </xf>
    <xf numFmtId="3" fontId="13" fillId="0" borderId="0" xfId="0" applyNumberFormat="1" applyFont="1" applyAlignment="1">
      <alignment horizontal="center" vertical="center"/>
    </xf>
    <xf numFmtId="184" fontId="17" fillId="0" borderId="11" xfId="0" applyNumberFormat="1" applyFont="1" applyFill="1" applyBorder="1" applyAlignment="1">
      <alignment horizontal="right" vertical="center"/>
    </xf>
    <xf numFmtId="3" fontId="13" fillId="0" borderId="15" xfId="0" applyNumberFormat="1"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xf>
    <xf numFmtId="3" fontId="4" fillId="0" borderId="0" xfId="0" applyNumberFormat="1" applyFont="1" applyFill="1" applyBorder="1" applyAlignment="1">
      <alignment vertical="center" wrapText="1"/>
    </xf>
    <xf numFmtId="0" fontId="13" fillId="0" borderId="10" xfId="0" applyNumberFormat="1" applyFont="1" applyFill="1" applyBorder="1" applyAlignment="1" applyProtection="1">
      <alignment vertical="center" wrapText="1"/>
      <protection/>
    </xf>
    <xf numFmtId="0" fontId="4" fillId="0" borderId="0" xfId="0" applyFont="1" applyFill="1" applyBorder="1" applyAlignment="1">
      <alignment vertical="center" wrapText="1"/>
    </xf>
    <xf numFmtId="0" fontId="19" fillId="0" borderId="11" xfId="0"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 fillId="0" borderId="11" xfId="0" applyFont="1" applyFill="1" applyBorder="1" applyAlignment="1">
      <alignment horizontal="justify" vertical="center" wrapText="1"/>
    </xf>
    <xf numFmtId="41" fontId="12" fillId="0" borderId="11" xfId="58" applyFont="1" applyFill="1" applyBorder="1" applyAlignment="1">
      <alignment horizontal="right" vertical="center" wrapText="1"/>
    </xf>
    <xf numFmtId="190" fontId="12" fillId="0" borderId="11" xfId="58" applyNumberFormat="1" applyFont="1" applyFill="1" applyBorder="1" applyAlignment="1">
      <alignment horizontal="right" vertical="center" wrapText="1"/>
    </xf>
    <xf numFmtId="10" fontId="12" fillId="0" borderId="11" xfId="58" applyNumberFormat="1" applyFont="1" applyFill="1" applyBorder="1" applyAlignment="1">
      <alignment horizontal="right" vertical="center" wrapText="1"/>
    </xf>
    <xf numFmtId="0" fontId="12" fillId="0" borderId="11" xfId="0" applyFont="1" applyFill="1" applyBorder="1" applyAlignment="1">
      <alignment horizontal="justify" vertical="center" wrapText="1"/>
    </xf>
    <xf numFmtId="0" fontId="22" fillId="0" borderId="11" xfId="0" applyNumberFormat="1" applyFont="1" applyFill="1" applyBorder="1" applyAlignment="1">
      <alignment horizontal="center" vertical="center" wrapText="1"/>
    </xf>
    <xf numFmtId="41" fontId="19" fillId="0" borderId="11" xfId="58" applyFont="1" applyFill="1" applyBorder="1" applyAlignment="1">
      <alignment horizontal="right" vertical="center" wrapText="1"/>
    </xf>
    <xf numFmtId="190" fontId="19" fillId="0" borderId="11" xfId="58" applyNumberFormat="1" applyFont="1" applyFill="1" applyBorder="1" applyAlignment="1">
      <alignment horizontal="right" vertical="center" wrapText="1"/>
    </xf>
    <xf numFmtId="41" fontId="4" fillId="0" borderId="0" xfId="0" applyNumberFormat="1" applyFont="1" applyFill="1" applyBorder="1" applyAlignment="1">
      <alignment vertical="center" wrapText="1"/>
    </xf>
    <xf numFmtId="190" fontId="4" fillId="0" borderId="0" xfId="0" applyNumberFormat="1" applyFont="1" applyFill="1" applyBorder="1" applyAlignment="1">
      <alignment vertical="center" wrapText="1"/>
    </xf>
    <xf numFmtId="0" fontId="15" fillId="0" borderId="16" xfId="0" applyFont="1" applyBorder="1" applyAlignment="1" applyProtection="1">
      <alignment vertical="center" wrapText="1"/>
      <protection locked="0"/>
    </xf>
    <xf numFmtId="0" fontId="10" fillId="0" borderId="0" xfId="44" applyFill="1">
      <alignment/>
      <protection/>
    </xf>
    <xf numFmtId="0" fontId="15" fillId="0" borderId="17" xfId="0" applyFont="1" applyFill="1" applyBorder="1" applyAlignment="1">
      <alignment horizontal="center" vertical="center" wrapText="1" shrinkToFit="1"/>
    </xf>
    <xf numFmtId="3" fontId="15" fillId="0" borderId="11" xfId="0" applyNumberFormat="1" applyFont="1" applyBorder="1" applyAlignment="1">
      <alignment horizontal="left" vertical="center" shrinkToFit="1"/>
    </xf>
    <xf numFmtId="3" fontId="15" fillId="0" borderId="11" xfId="0" applyNumberFormat="1" applyFont="1" applyBorder="1" applyAlignment="1">
      <alignment horizontal="right" vertical="center" shrinkToFit="1"/>
    </xf>
    <xf numFmtId="0" fontId="15" fillId="0" borderId="11" xfId="0" applyFont="1" applyBorder="1" applyAlignment="1">
      <alignment horizontal="right" vertical="center" shrinkToFit="1"/>
    </xf>
    <xf numFmtId="0" fontId="4" fillId="0" borderId="0" xfId="0" applyFont="1" applyFill="1" applyAlignment="1">
      <alignment vertical="center"/>
    </xf>
    <xf numFmtId="188" fontId="4" fillId="33" borderId="0" xfId="0" applyNumberFormat="1" applyFont="1" applyFill="1" applyAlignment="1">
      <alignment vertical="center"/>
    </xf>
    <xf numFmtId="188" fontId="4" fillId="0" borderId="0" xfId="0" applyNumberFormat="1" applyFont="1" applyFill="1" applyAlignment="1">
      <alignment vertical="center"/>
    </xf>
    <xf numFmtId="188" fontId="4" fillId="34" borderId="0" xfId="0" applyNumberFormat="1" applyFont="1" applyFill="1" applyAlignment="1">
      <alignment vertical="center"/>
    </xf>
    <xf numFmtId="189" fontId="4" fillId="0" borderId="0" xfId="0" applyNumberFormat="1" applyFont="1" applyFill="1" applyAlignment="1">
      <alignment vertical="center"/>
    </xf>
    <xf numFmtId="188" fontId="17" fillId="0" borderId="11" xfId="0" applyNumberFormat="1" applyFont="1" applyFill="1" applyBorder="1" applyAlignment="1">
      <alignment horizontal="center" vertical="center" wrapText="1"/>
    </xf>
    <xf numFmtId="188" fontId="17" fillId="33" borderId="11" xfId="0" applyNumberFormat="1" applyFont="1" applyFill="1" applyBorder="1" applyAlignment="1">
      <alignment horizontal="center" vertical="center" wrapText="1"/>
    </xf>
    <xf numFmtId="188" fontId="17" fillId="34" borderId="11" xfId="0" applyNumberFormat="1" applyFont="1" applyFill="1" applyBorder="1" applyAlignment="1">
      <alignment horizontal="center" vertical="center" wrapText="1"/>
    </xf>
    <xf numFmtId="189" fontId="17" fillId="0" borderId="11" xfId="0" applyNumberFormat="1" applyFont="1" applyFill="1" applyBorder="1" applyAlignment="1">
      <alignment horizontal="center" vertical="center" wrapText="1"/>
    </xf>
    <xf numFmtId="188" fontId="17" fillId="35" borderId="11" xfId="0" applyNumberFormat="1" applyFont="1" applyFill="1" applyBorder="1" applyAlignment="1">
      <alignment horizontal="center" vertical="center" wrapText="1"/>
    </xf>
    <xf numFmtId="189" fontId="17" fillId="35" borderId="11" xfId="0" applyNumberFormat="1" applyFont="1" applyFill="1" applyBorder="1" applyAlignment="1">
      <alignment horizontal="center" vertical="center" wrapText="1"/>
    </xf>
    <xf numFmtId="0" fontId="18" fillId="0" borderId="0" xfId="0" applyFont="1" applyFill="1" applyAlignment="1">
      <alignment vertical="center" wrapText="1"/>
    </xf>
    <xf numFmtId="0" fontId="13" fillId="0" borderId="11" xfId="46" applyNumberFormat="1" applyFont="1" applyFill="1" applyBorder="1" applyAlignment="1" applyProtection="1">
      <alignment vertical="center"/>
      <protection/>
    </xf>
    <xf numFmtId="3" fontId="15" fillId="36" borderId="16" xfId="0" applyNumberFormat="1" applyFont="1" applyFill="1" applyBorder="1" applyAlignment="1">
      <alignment horizontal="right" vertical="center" wrapText="1"/>
    </xf>
    <xf numFmtId="188" fontId="13" fillId="0" borderId="11" xfId="0" applyNumberFormat="1" applyFont="1" applyFill="1" applyBorder="1" applyAlignment="1">
      <alignment horizontal="right" vertical="center"/>
    </xf>
    <xf numFmtId="188" fontId="13" fillId="34" borderId="11" xfId="46" applyNumberFormat="1" applyFont="1" applyFill="1" applyBorder="1" applyAlignment="1" applyProtection="1">
      <alignment horizontal="right" vertical="center"/>
      <protection/>
    </xf>
    <xf numFmtId="10" fontId="13" fillId="0" borderId="11" xfId="46" applyNumberFormat="1" applyFont="1" applyFill="1" applyBorder="1" applyAlignment="1" applyProtection="1">
      <alignment horizontal="right" vertical="center"/>
      <protection/>
    </xf>
    <xf numFmtId="0" fontId="17" fillId="35" borderId="11" xfId="40" applyNumberFormat="1" applyFont="1" applyFill="1" applyBorder="1" applyAlignment="1" applyProtection="1">
      <alignment horizontal="left" vertical="center"/>
      <protection/>
    </xf>
    <xf numFmtId="3" fontId="12" fillId="35" borderId="11" xfId="40" applyNumberFormat="1" applyFont="1" applyFill="1" applyBorder="1" applyAlignment="1" applyProtection="1">
      <alignment horizontal="right" vertical="center"/>
      <protection/>
    </xf>
    <xf numFmtId="0" fontId="12" fillId="35" borderId="11" xfId="0" applyFont="1" applyFill="1" applyBorder="1" applyAlignment="1">
      <alignment horizontal="right" vertical="center" wrapText="1"/>
    </xf>
    <xf numFmtId="0" fontId="13" fillId="0" borderId="18" xfId="0" applyNumberFormat="1" applyFont="1" applyFill="1" applyBorder="1" applyAlignment="1" applyProtection="1">
      <alignment horizontal="left" vertical="center"/>
      <protection/>
    </xf>
    <xf numFmtId="188" fontId="13" fillId="0" borderId="11" xfId="0" applyNumberFormat="1" applyFont="1" applyFill="1" applyBorder="1" applyAlignment="1" applyProtection="1">
      <alignment vertical="center"/>
      <protection/>
    </xf>
    <xf numFmtId="0" fontId="4" fillId="0" borderId="0" xfId="0" applyFont="1" applyFill="1" applyAlignment="1">
      <alignment vertical="center" wrapText="1"/>
    </xf>
    <xf numFmtId="0" fontId="13" fillId="35" borderId="11" xfId="40" applyNumberFormat="1" applyFont="1" applyFill="1" applyBorder="1" applyAlignment="1" applyProtection="1">
      <alignment horizontal="left" vertical="center"/>
      <protection/>
    </xf>
    <xf numFmtId="188" fontId="13" fillId="33" borderId="11" xfId="0" applyNumberFormat="1" applyFont="1" applyFill="1" applyBorder="1" applyAlignment="1">
      <alignment horizontal="right" vertical="center"/>
    </xf>
    <xf numFmtId="188" fontId="13" fillId="33" borderId="11" xfId="0" applyNumberFormat="1" applyFont="1" applyFill="1" applyBorder="1" applyAlignment="1">
      <alignment vertical="center"/>
    </xf>
    <xf numFmtId="188" fontId="13" fillId="0" borderId="11" xfId="0" applyNumberFormat="1" applyFont="1" applyFill="1" applyBorder="1" applyAlignment="1">
      <alignment vertical="center"/>
    </xf>
    <xf numFmtId="0" fontId="13" fillId="0" borderId="18" xfId="0" applyFont="1" applyFill="1" applyBorder="1" applyAlignment="1">
      <alignment vertical="center"/>
    </xf>
    <xf numFmtId="188" fontId="24" fillId="33" borderId="11" xfId="0" applyNumberFormat="1" applyFont="1" applyFill="1" applyBorder="1" applyAlignment="1">
      <alignment horizontal="right" vertical="center"/>
    </xf>
    <xf numFmtId="188" fontId="17" fillId="0" borderId="11" xfId="0" applyNumberFormat="1" applyFont="1" applyFill="1" applyBorder="1" applyAlignment="1" applyProtection="1">
      <alignment horizontal="center" vertical="center"/>
      <protection locked="0"/>
    </xf>
    <xf numFmtId="188" fontId="17" fillId="33" borderId="11" xfId="0" applyNumberFormat="1" applyFont="1" applyFill="1" applyBorder="1" applyAlignment="1">
      <alignment horizontal="right" vertical="center"/>
    </xf>
    <xf numFmtId="188" fontId="17" fillId="0" borderId="18" xfId="0" applyNumberFormat="1" applyFont="1" applyFill="1" applyBorder="1" applyAlignment="1" applyProtection="1">
      <alignment horizontal="center" vertical="center"/>
      <protection locked="0"/>
    </xf>
    <xf numFmtId="188" fontId="17" fillId="0" borderId="11" xfId="0" applyNumberFormat="1" applyFont="1" applyFill="1" applyBorder="1" applyAlignment="1" applyProtection="1">
      <alignment horizontal="left" vertical="center"/>
      <protection locked="0"/>
    </xf>
    <xf numFmtId="188" fontId="17" fillId="33" borderId="11" xfId="0" applyNumberFormat="1" applyFont="1" applyFill="1" applyBorder="1" applyAlignment="1" applyProtection="1">
      <alignment vertical="center"/>
      <protection locked="0"/>
    </xf>
    <xf numFmtId="188" fontId="17" fillId="0" borderId="11" xfId="0" applyNumberFormat="1" applyFont="1" applyFill="1" applyBorder="1" applyAlignment="1" applyProtection="1">
      <alignment horizontal="right" vertical="center"/>
      <protection locked="0"/>
    </xf>
    <xf numFmtId="188" fontId="17" fillId="34" borderId="11" xfId="0" applyNumberFormat="1" applyFont="1" applyFill="1" applyBorder="1" applyAlignment="1" applyProtection="1">
      <alignment horizontal="right" vertical="center"/>
      <protection locked="0"/>
    </xf>
    <xf numFmtId="188" fontId="17" fillId="0" borderId="18" xfId="0" applyNumberFormat="1" applyFont="1" applyFill="1" applyBorder="1" applyAlignment="1" applyProtection="1">
      <alignment horizontal="left" vertical="center"/>
      <protection locked="0"/>
    </xf>
    <xf numFmtId="188" fontId="13" fillId="0" borderId="11" xfId="0" applyNumberFormat="1" applyFont="1" applyFill="1" applyBorder="1" applyAlignment="1" applyProtection="1">
      <alignment vertical="center"/>
      <protection locked="0"/>
    </xf>
    <xf numFmtId="188" fontId="13" fillId="34" borderId="11" xfId="0" applyNumberFormat="1" applyFont="1" applyFill="1" applyBorder="1" applyAlignment="1" applyProtection="1">
      <alignment horizontal="right" vertical="center"/>
      <protection/>
    </xf>
    <xf numFmtId="188" fontId="13" fillId="0" borderId="18" xfId="0" applyNumberFormat="1" applyFont="1" applyFill="1" applyBorder="1" applyAlignment="1" applyProtection="1">
      <alignment vertical="center"/>
      <protection locked="0"/>
    </xf>
    <xf numFmtId="0" fontId="18" fillId="0" borderId="0" xfId="0" applyFont="1" applyFill="1" applyAlignment="1">
      <alignment horizontal="center" vertical="center"/>
    </xf>
    <xf numFmtId="0" fontId="23" fillId="0" borderId="0" xfId="0" applyFont="1" applyFill="1" applyAlignment="1">
      <alignment vertical="center"/>
    </xf>
    <xf numFmtId="188" fontId="13" fillId="34" borderId="11" xfId="0" applyNumberFormat="1" applyFont="1" applyFill="1" applyBorder="1" applyAlignment="1">
      <alignment horizontal="right" vertical="center"/>
    </xf>
    <xf numFmtId="0" fontId="4" fillId="33" borderId="0" xfId="0" applyFont="1" applyFill="1" applyAlignment="1">
      <alignment vertical="center"/>
    </xf>
    <xf numFmtId="0" fontId="4" fillId="34" borderId="0" xfId="0" applyFont="1" applyFill="1" applyAlignment="1">
      <alignment vertical="center"/>
    </xf>
    <xf numFmtId="0" fontId="17" fillId="35" borderId="11" xfId="40" applyNumberFormat="1" applyFont="1" applyFill="1" applyBorder="1" applyAlignment="1" applyProtection="1">
      <alignment horizontal="left" vertical="center" wrapText="1"/>
      <protection/>
    </xf>
    <xf numFmtId="188" fontId="17" fillId="35" borderId="11" xfId="0" applyNumberFormat="1" applyFont="1" applyFill="1" applyBorder="1" applyAlignment="1" applyProtection="1">
      <alignment horizontal="left" vertical="center"/>
      <protection locked="0"/>
    </xf>
    <xf numFmtId="188" fontId="13" fillId="35" borderId="11" xfId="0" applyNumberFormat="1" applyFont="1" applyFill="1" applyBorder="1" applyAlignment="1" applyProtection="1">
      <alignment vertical="center"/>
      <protection locked="0"/>
    </xf>
    <xf numFmtId="188" fontId="17" fillId="35"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xf>
    <xf numFmtId="0" fontId="18" fillId="0" borderId="11" xfId="0" applyFont="1" applyFill="1" applyBorder="1" applyAlignment="1">
      <alignment horizontal="center" vertical="center"/>
    </xf>
    <xf numFmtId="0" fontId="23" fillId="0" borderId="11" xfId="0" applyFont="1" applyFill="1" applyBorder="1" applyAlignment="1">
      <alignment vertical="center"/>
    </xf>
    <xf numFmtId="189" fontId="4" fillId="0" borderId="11" xfId="0" applyNumberFormat="1" applyFont="1" applyFill="1" applyBorder="1" applyAlignment="1">
      <alignment vertical="center"/>
    </xf>
    <xf numFmtId="188" fontId="4" fillId="0" borderId="0" xfId="0" applyNumberFormat="1" applyFont="1" applyFill="1" applyAlignment="1">
      <alignment vertical="center"/>
    </xf>
    <xf numFmtId="188" fontId="17" fillId="0" borderId="11" xfId="0" applyNumberFormat="1" applyFont="1" applyFill="1" applyBorder="1" applyAlignment="1">
      <alignment horizontal="center" vertical="center" wrapText="1"/>
    </xf>
    <xf numFmtId="3" fontId="13" fillId="0" borderId="11" xfId="40" applyNumberFormat="1" applyFont="1" applyFill="1" applyBorder="1" applyAlignment="1" applyProtection="1">
      <alignment horizontal="right" vertical="center"/>
      <protection/>
    </xf>
    <xf numFmtId="3" fontId="13" fillId="0" borderId="19" xfId="40" applyNumberFormat="1" applyFont="1" applyFill="1" applyBorder="1" applyAlignment="1" applyProtection="1">
      <alignment horizontal="right" vertical="center"/>
      <protection/>
    </xf>
    <xf numFmtId="3" fontId="13" fillId="0" borderId="11" xfId="42" applyNumberFormat="1" applyFont="1" applyFill="1" applyBorder="1" applyAlignment="1" applyProtection="1">
      <alignment horizontal="right" vertical="center"/>
      <protection/>
    </xf>
    <xf numFmtId="3" fontId="13" fillId="0" borderId="20" xfId="42" applyNumberFormat="1" applyFont="1" applyFill="1" applyBorder="1" applyAlignment="1" applyProtection="1">
      <alignment horizontal="right" vertical="center"/>
      <protection/>
    </xf>
    <xf numFmtId="3" fontId="13" fillId="0" borderId="11" xfId="41" applyNumberFormat="1" applyFont="1" applyFill="1" applyBorder="1" applyAlignment="1" applyProtection="1">
      <alignment horizontal="right" vertical="center"/>
      <protection/>
    </xf>
    <xf numFmtId="188" fontId="15" fillId="0" borderId="11" xfId="0" applyNumberFormat="1" applyFont="1" applyFill="1" applyBorder="1" applyAlignment="1">
      <alignment horizontal="right" vertical="center"/>
    </xf>
    <xf numFmtId="0" fontId="4" fillId="0" borderId="11" xfId="0" applyFont="1" applyFill="1" applyBorder="1" applyAlignment="1">
      <alignment vertical="center"/>
    </xf>
    <xf numFmtId="188" fontId="17" fillId="0" borderId="11" xfId="0" applyNumberFormat="1" applyFont="1" applyFill="1" applyBorder="1" applyAlignment="1" applyProtection="1">
      <alignment horizontal="right" vertical="center"/>
      <protection/>
    </xf>
    <xf numFmtId="3" fontId="13" fillId="0" borderId="11" xfId="42" applyNumberFormat="1" applyFont="1" applyFill="1" applyBorder="1" applyAlignment="1" applyProtection="1">
      <alignment horizontal="right" vertical="center" wrapText="1"/>
      <protection/>
    </xf>
    <xf numFmtId="3" fontId="13" fillId="0" borderId="18" xfId="42" applyNumberFormat="1" applyFont="1" applyFill="1" applyBorder="1" applyAlignment="1" applyProtection="1">
      <alignment horizontal="right" vertical="center"/>
      <protection/>
    </xf>
    <xf numFmtId="3" fontId="13" fillId="0" borderId="20" xfId="40" applyNumberFormat="1" applyFont="1" applyFill="1" applyBorder="1" applyAlignment="1" applyProtection="1">
      <alignment horizontal="right" vertical="center"/>
      <protection/>
    </xf>
    <xf numFmtId="3" fontId="13" fillId="0" borderId="11" xfId="43" applyNumberFormat="1" applyFont="1" applyFill="1" applyBorder="1" applyAlignment="1" applyProtection="1">
      <alignment horizontal="right" vertical="center"/>
      <protection/>
    </xf>
    <xf numFmtId="3" fontId="13" fillId="0" borderId="19" xfId="43" applyNumberFormat="1" applyFont="1" applyFill="1" applyBorder="1" applyAlignment="1" applyProtection="1">
      <alignment horizontal="right" vertical="center"/>
      <protection/>
    </xf>
    <xf numFmtId="3" fontId="13" fillId="0" borderId="20" xfId="43" applyNumberFormat="1" applyFont="1" applyFill="1" applyBorder="1" applyAlignment="1" applyProtection="1">
      <alignment horizontal="right" vertical="center"/>
      <protection/>
    </xf>
    <xf numFmtId="184" fontId="4" fillId="0" borderId="11" xfId="0" applyNumberFormat="1" applyFont="1" applyFill="1" applyBorder="1" applyAlignment="1">
      <alignment vertical="center"/>
    </xf>
    <xf numFmtId="188" fontId="4" fillId="0" borderId="0" xfId="0" applyNumberFormat="1" applyFont="1" applyFill="1" applyAlignment="1">
      <alignment horizontal="center" vertical="center"/>
    </xf>
    <xf numFmtId="3" fontId="13" fillId="0" borderId="18" xfId="43" applyNumberFormat="1" applyFont="1" applyFill="1" applyBorder="1" applyAlignment="1" applyProtection="1">
      <alignment horizontal="right" vertical="center"/>
      <protection/>
    </xf>
    <xf numFmtId="3" fontId="13" fillId="0" borderId="11" xfId="43" applyNumberFormat="1" applyFont="1" applyFill="1" applyBorder="1" applyAlignment="1" applyProtection="1">
      <alignment horizontal="right" vertical="center"/>
      <protection/>
    </xf>
    <xf numFmtId="188" fontId="4" fillId="0" borderId="11" xfId="0" applyNumberFormat="1" applyFont="1" applyFill="1" applyBorder="1" applyAlignment="1">
      <alignment vertical="center"/>
    </xf>
    <xf numFmtId="0" fontId="4" fillId="0" borderId="11" xfId="0" applyFont="1" applyFill="1" applyBorder="1" applyAlignment="1">
      <alignment horizontal="center" vertical="center"/>
    </xf>
    <xf numFmtId="188" fontId="17" fillId="0" borderId="11" xfId="0" applyNumberFormat="1" applyFont="1" applyFill="1" applyBorder="1" applyAlignment="1" applyProtection="1">
      <alignment vertical="center"/>
      <protection locked="0"/>
    </xf>
    <xf numFmtId="184" fontId="13" fillId="0" borderId="11" xfId="0" applyNumberFormat="1" applyFont="1" applyFill="1" applyBorder="1" applyAlignment="1">
      <alignment vertical="center"/>
    </xf>
    <xf numFmtId="3" fontId="13" fillId="0" borderId="19" xfId="43" applyNumberFormat="1" applyFont="1" applyFill="1" applyBorder="1" applyAlignment="1" applyProtection="1">
      <alignment horizontal="right" vertical="center"/>
      <protection/>
    </xf>
    <xf numFmtId="0" fontId="4" fillId="0" borderId="0" xfId="0" applyFont="1" applyFill="1" applyAlignment="1">
      <alignment horizontal="center" vertical="center"/>
    </xf>
    <xf numFmtId="0" fontId="17" fillId="0" borderId="21" xfId="43" applyNumberFormat="1" applyFont="1" applyFill="1" applyBorder="1" applyAlignment="1" applyProtection="1">
      <alignment vertical="center"/>
      <protection/>
    </xf>
    <xf numFmtId="0" fontId="4" fillId="0" borderId="11" xfId="0" applyFont="1" applyFill="1" applyBorder="1" applyAlignment="1">
      <alignment horizontal="right" vertical="center"/>
    </xf>
    <xf numFmtId="43" fontId="13" fillId="35" borderId="11" xfId="57" applyFont="1" applyFill="1" applyBorder="1" applyAlignment="1">
      <alignment horizontal="right" vertical="center"/>
    </xf>
    <xf numFmtId="43" fontId="13" fillId="35" borderId="11" xfId="57" applyFont="1" applyFill="1" applyBorder="1" applyAlignment="1" applyProtection="1">
      <alignment horizontal="right" vertical="center"/>
      <protection/>
    </xf>
    <xf numFmtId="43" fontId="13" fillId="35" borderId="11" xfId="57" applyFont="1" applyFill="1" applyBorder="1" applyAlignment="1">
      <alignment vertical="center"/>
    </xf>
    <xf numFmtId="43" fontId="17" fillId="35" borderId="11" xfId="57" applyFont="1" applyFill="1" applyBorder="1" applyAlignment="1">
      <alignment vertical="center"/>
    </xf>
    <xf numFmtId="43" fontId="13" fillId="35" borderId="11" xfId="57" applyFont="1" applyFill="1" applyBorder="1" applyAlignment="1" applyProtection="1">
      <alignment vertical="center"/>
      <protection locked="0"/>
    </xf>
    <xf numFmtId="188" fontId="13" fillId="0" borderId="11" xfId="0" applyNumberFormat="1" applyFont="1" applyFill="1" applyBorder="1" applyAlignment="1">
      <alignment horizontal="right" vertical="center"/>
    </xf>
    <xf numFmtId="10" fontId="13" fillId="0" borderId="11" xfId="0" applyNumberFormat="1" applyFont="1" applyFill="1" applyBorder="1" applyAlignment="1">
      <alignment horizontal="right" vertical="center"/>
    </xf>
    <xf numFmtId="188" fontId="13" fillId="0" borderId="11" xfId="0" applyNumberFormat="1" applyFont="1" applyFill="1" applyBorder="1" applyAlignment="1" applyProtection="1">
      <alignment horizontal="right" vertical="center"/>
      <protection/>
    </xf>
    <xf numFmtId="0" fontId="4" fillId="0" borderId="11" xfId="0" applyFont="1" applyFill="1" applyBorder="1" applyAlignment="1">
      <alignment vertical="center"/>
    </xf>
    <xf numFmtId="10" fontId="13" fillId="0" borderId="11" xfId="0" applyNumberFormat="1" applyFont="1" applyFill="1" applyBorder="1" applyAlignment="1">
      <alignment vertical="center"/>
    </xf>
    <xf numFmtId="0" fontId="13" fillId="0" borderId="11" xfId="0" applyFont="1" applyFill="1" applyBorder="1" applyAlignment="1">
      <alignment vertical="center"/>
    </xf>
    <xf numFmtId="3" fontId="13" fillId="0" borderId="11" xfId="0" applyNumberFormat="1" applyFont="1" applyBorder="1" applyAlignment="1">
      <alignment vertical="center"/>
    </xf>
    <xf numFmtId="0" fontId="17" fillId="0" borderId="14" xfId="0" applyNumberFormat="1" applyFont="1" applyFill="1" applyBorder="1" applyAlignment="1" applyProtection="1">
      <alignment horizontal="left" vertical="center"/>
      <protection/>
    </xf>
    <xf numFmtId="0" fontId="13" fillId="0" borderId="14" xfId="0" applyNumberFormat="1" applyFont="1" applyFill="1" applyBorder="1" applyAlignment="1" applyProtection="1">
      <alignment horizontal="left" vertical="center"/>
      <protection/>
    </xf>
    <xf numFmtId="0" fontId="13" fillId="0" borderId="22" xfId="0" applyNumberFormat="1" applyFont="1" applyFill="1" applyBorder="1" applyAlignment="1" applyProtection="1">
      <alignment horizontal="left" vertical="center"/>
      <protection/>
    </xf>
    <xf numFmtId="0" fontId="17" fillId="0" borderId="23" xfId="0" applyNumberFormat="1" applyFont="1" applyFill="1" applyBorder="1" applyAlignment="1" applyProtection="1">
      <alignment horizontal="left" vertical="center"/>
      <protection/>
    </xf>
    <xf numFmtId="0" fontId="17" fillId="0" borderId="14" xfId="0" applyNumberFormat="1" applyFont="1" applyFill="1" applyBorder="1" applyAlignment="1" applyProtection="1">
      <alignment vertical="center"/>
      <protection/>
    </xf>
    <xf numFmtId="0" fontId="13" fillId="0" borderId="14" xfId="0" applyNumberFormat="1" applyFont="1" applyFill="1" applyBorder="1" applyAlignment="1" applyProtection="1">
      <alignment vertical="center"/>
      <protection/>
    </xf>
    <xf numFmtId="0" fontId="17" fillId="0" borderId="23" xfId="0" applyNumberFormat="1" applyFont="1" applyFill="1" applyBorder="1" applyAlignment="1" applyProtection="1">
      <alignment vertical="center"/>
      <protection/>
    </xf>
    <xf numFmtId="0" fontId="13" fillId="0" borderId="23" xfId="0" applyNumberFormat="1" applyFont="1" applyFill="1" applyBorder="1" applyAlignment="1" applyProtection="1">
      <alignment vertical="center"/>
      <protection/>
    </xf>
    <xf numFmtId="0" fontId="13" fillId="0" borderId="23" xfId="0" applyNumberFormat="1" applyFont="1" applyFill="1" applyBorder="1" applyAlignment="1" applyProtection="1">
      <alignment horizontal="left" vertical="center"/>
      <protection/>
    </xf>
    <xf numFmtId="0" fontId="17" fillId="0" borderId="22" xfId="0" applyNumberFormat="1" applyFont="1" applyFill="1" applyBorder="1" applyAlignment="1" applyProtection="1">
      <alignment horizontal="left" vertical="center"/>
      <protection/>
    </xf>
    <xf numFmtId="0" fontId="13" fillId="0" borderId="22" xfId="0" applyNumberFormat="1" applyFont="1" applyFill="1" applyBorder="1" applyAlignment="1" applyProtection="1">
      <alignment vertical="center"/>
      <protection/>
    </xf>
    <xf numFmtId="3" fontId="4" fillId="0" borderId="10" xfId="0" applyNumberFormat="1" applyFont="1" applyFill="1" applyBorder="1" applyAlignment="1">
      <alignment horizontal="right" vertical="center"/>
    </xf>
    <xf numFmtId="3" fontId="12" fillId="35" borderId="0" xfId="0" applyNumberFormat="1" applyFont="1" applyFill="1" applyBorder="1" applyAlignment="1" applyProtection="1">
      <alignment vertical="center" wrapText="1"/>
      <protection/>
    </xf>
    <xf numFmtId="0" fontId="15" fillId="35" borderId="11" xfId="0" applyFont="1" applyFill="1" applyBorder="1" applyAlignment="1">
      <alignment vertical="center"/>
    </xf>
    <xf numFmtId="0" fontId="15" fillId="35" borderId="11" xfId="44" applyFont="1" applyFill="1" applyBorder="1">
      <alignment/>
      <protection/>
    </xf>
    <xf numFmtId="0" fontId="10" fillId="35" borderId="0" xfId="44" applyFill="1">
      <alignment/>
      <protection/>
    </xf>
    <xf numFmtId="3" fontId="15" fillId="0" borderId="24" xfId="0" applyNumberFormat="1" applyFont="1" applyFill="1" applyBorder="1" applyAlignment="1">
      <alignment vertical="center" wrapText="1"/>
    </xf>
    <xf numFmtId="3" fontId="13" fillId="0" borderId="11" xfId="0" applyNumberFormat="1" applyFont="1" applyFill="1" applyBorder="1" applyAlignment="1">
      <alignment horizontal="right" vertical="center"/>
    </xf>
    <xf numFmtId="3" fontId="17" fillId="0" borderId="11" xfId="0" applyNumberFormat="1" applyFont="1" applyFill="1" applyBorder="1" applyAlignment="1">
      <alignment horizontal="right" vertical="center"/>
    </xf>
    <xf numFmtId="3" fontId="4" fillId="0" borderId="0" xfId="0" applyNumberFormat="1" applyFont="1" applyFill="1" applyAlignment="1">
      <alignment horizontal="center" vertical="center"/>
    </xf>
    <xf numFmtId="188" fontId="13" fillId="0" borderId="11" xfId="0" applyNumberFormat="1" applyFont="1" applyFill="1" applyBorder="1" applyAlignment="1">
      <alignment horizontal="center" vertical="center"/>
    </xf>
    <xf numFmtId="188" fontId="13" fillId="0" borderId="11" xfId="0" applyNumberFormat="1" applyFont="1" applyFill="1" applyBorder="1" applyAlignment="1" applyProtection="1">
      <alignment horizontal="center" vertical="center"/>
      <protection/>
    </xf>
    <xf numFmtId="184" fontId="13" fillId="0" borderId="11" xfId="0" applyNumberFormat="1" applyFont="1" applyFill="1" applyBorder="1" applyAlignment="1">
      <alignment horizontal="center" vertical="center"/>
    </xf>
    <xf numFmtId="0" fontId="4" fillId="0" borderId="0" xfId="0" applyFont="1" applyFill="1" applyAlignment="1">
      <alignment horizontal="center" vertical="center"/>
    </xf>
    <xf numFmtId="189" fontId="17" fillId="35" borderId="11" xfId="0" applyNumberFormat="1" applyFont="1" applyFill="1" applyBorder="1" applyAlignment="1">
      <alignment horizontal="center" vertical="center" wrapText="1"/>
    </xf>
    <xf numFmtId="0" fontId="0" fillId="37" borderId="0" xfId="0" applyFont="1" applyFill="1" applyAlignment="1">
      <alignment/>
    </xf>
    <xf numFmtId="0" fontId="0" fillId="35" borderId="0" xfId="0" applyFont="1" applyFill="1" applyAlignment="1">
      <alignment/>
    </xf>
    <xf numFmtId="0" fontId="15" fillId="35" borderId="11" xfId="0" applyNumberFormat="1" applyFont="1" applyFill="1" applyBorder="1" applyAlignment="1" applyProtection="1">
      <alignment horizontal="left" vertical="center"/>
      <protection/>
    </xf>
    <xf numFmtId="0" fontId="25" fillId="35" borderId="14" xfId="0" applyNumberFormat="1" applyFont="1" applyFill="1" applyBorder="1" applyAlignment="1" applyProtection="1">
      <alignment horizontal="center" vertical="center"/>
      <protection/>
    </xf>
    <xf numFmtId="3" fontId="15" fillId="35" borderId="11" xfId="0" applyNumberFormat="1" applyFont="1" applyFill="1" applyBorder="1" applyAlignment="1" applyProtection="1">
      <alignment horizontal="right" vertical="center"/>
      <protection/>
    </xf>
    <xf numFmtId="3" fontId="15" fillId="35" borderId="11" xfId="0" applyNumberFormat="1" applyFont="1" applyFill="1" applyBorder="1" applyAlignment="1" applyProtection="1">
      <alignment horizontal="right" vertical="center" wrapText="1"/>
      <protection/>
    </xf>
    <xf numFmtId="0" fontId="25" fillId="35" borderId="14" xfId="0" applyNumberFormat="1" applyFont="1" applyFill="1" applyBorder="1" applyAlignment="1" applyProtection="1">
      <alignment vertical="center"/>
      <protection/>
    </xf>
    <xf numFmtId="3" fontId="15" fillId="35" borderId="18" xfId="0" applyNumberFormat="1" applyFont="1" applyFill="1" applyBorder="1" applyAlignment="1" applyProtection="1">
      <alignment horizontal="right" vertical="center"/>
      <protection/>
    </xf>
    <xf numFmtId="3" fontId="15" fillId="35" borderId="20" xfId="0" applyNumberFormat="1" applyFont="1" applyFill="1" applyBorder="1" applyAlignment="1" applyProtection="1">
      <alignment horizontal="right" vertical="center"/>
      <protection/>
    </xf>
    <xf numFmtId="0" fontId="15" fillId="35" borderId="14" xfId="0" applyNumberFormat="1" applyFont="1" applyFill="1" applyBorder="1" applyAlignment="1" applyProtection="1">
      <alignment vertical="center"/>
      <protection/>
    </xf>
    <xf numFmtId="3" fontId="15" fillId="37" borderId="20" xfId="0" applyNumberFormat="1" applyFont="1" applyFill="1" applyBorder="1" applyAlignment="1" applyProtection="1">
      <alignment horizontal="right" vertical="center"/>
      <protection/>
    </xf>
    <xf numFmtId="3" fontId="15" fillId="37" borderId="11" xfId="0" applyNumberFormat="1" applyFont="1" applyFill="1" applyBorder="1" applyAlignment="1" applyProtection="1">
      <alignment horizontal="right" vertical="center"/>
      <protection/>
    </xf>
    <xf numFmtId="3" fontId="15" fillId="37" borderId="11" xfId="0" applyNumberFormat="1" applyFont="1" applyFill="1" applyBorder="1" applyAlignment="1" applyProtection="1">
      <alignment horizontal="right" vertical="center" wrapText="1"/>
      <protection/>
    </xf>
    <xf numFmtId="3" fontId="15" fillId="37" borderId="19" xfId="0" applyNumberFormat="1" applyFont="1" applyFill="1" applyBorder="1" applyAlignment="1" applyProtection="1">
      <alignment horizontal="right" vertical="center"/>
      <protection/>
    </xf>
    <xf numFmtId="3" fontId="15" fillId="35" borderId="14" xfId="0" applyNumberFormat="1" applyFont="1" applyFill="1" applyBorder="1" applyAlignment="1" applyProtection="1">
      <alignment horizontal="right" vertical="center" wrapText="1"/>
      <protection/>
    </xf>
    <xf numFmtId="3" fontId="15" fillId="37" borderId="18"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right" vertical="center"/>
      <protection/>
    </xf>
    <xf numFmtId="3" fontId="15" fillId="37" borderId="18" xfId="0" applyNumberFormat="1" applyFont="1" applyFill="1" applyBorder="1" applyAlignment="1" applyProtection="1">
      <alignment horizontal="right" vertical="center" wrapText="1"/>
      <protection/>
    </xf>
    <xf numFmtId="3" fontId="15" fillId="35" borderId="25" xfId="0" applyNumberFormat="1" applyFont="1" applyFill="1" applyBorder="1" applyAlignment="1" applyProtection="1">
      <alignment horizontal="right" vertical="center"/>
      <protection/>
    </xf>
    <xf numFmtId="3" fontId="15" fillId="37" borderId="23" xfId="0" applyNumberFormat="1" applyFont="1" applyFill="1" applyBorder="1" applyAlignment="1" applyProtection="1">
      <alignment horizontal="right" vertical="center"/>
      <protection/>
    </xf>
    <xf numFmtId="3" fontId="15" fillId="35" borderId="19" xfId="0" applyNumberFormat="1" applyFont="1" applyFill="1" applyBorder="1" applyAlignment="1" applyProtection="1">
      <alignment horizontal="right" vertical="center" wrapText="1"/>
      <protection/>
    </xf>
    <xf numFmtId="3" fontId="15" fillId="35" borderId="18" xfId="0" applyNumberFormat="1" applyFont="1" applyFill="1" applyBorder="1" applyAlignment="1" applyProtection="1">
      <alignment horizontal="right" vertical="center" wrapText="1"/>
      <protection/>
    </xf>
    <xf numFmtId="3" fontId="15" fillId="35" borderId="20" xfId="0" applyNumberFormat="1" applyFont="1" applyFill="1" applyBorder="1" applyAlignment="1" applyProtection="1">
      <alignment horizontal="right" vertical="center" wrapText="1"/>
      <protection/>
    </xf>
    <xf numFmtId="0" fontId="26" fillId="35" borderId="0" xfId="0" applyFont="1" applyFill="1" applyAlignment="1">
      <alignment/>
    </xf>
    <xf numFmtId="3" fontId="15" fillId="35" borderId="19" xfId="0" applyNumberFormat="1" applyFont="1" applyFill="1" applyBorder="1" applyAlignment="1" applyProtection="1">
      <alignment horizontal="right" vertical="center"/>
      <protection/>
    </xf>
    <xf numFmtId="3" fontId="15" fillId="35" borderId="14" xfId="0" applyNumberFormat="1" applyFont="1" applyFill="1" applyBorder="1" applyAlignment="1" applyProtection="1">
      <alignment horizontal="right" vertical="center"/>
      <protection/>
    </xf>
    <xf numFmtId="0" fontId="25" fillId="35" borderId="22" xfId="0" applyNumberFormat="1" applyFont="1" applyFill="1" applyBorder="1" applyAlignment="1" applyProtection="1">
      <alignment vertical="center"/>
      <protection/>
    </xf>
    <xf numFmtId="0" fontId="15" fillId="35" borderId="14" xfId="0" applyNumberFormat="1" applyFont="1" applyFill="1" applyBorder="1" applyAlignment="1" applyProtection="1">
      <alignment horizontal="left" vertical="center"/>
      <protection/>
    </xf>
    <xf numFmtId="0" fontId="15" fillId="35" borderId="23" xfId="0" applyNumberFormat="1" applyFont="1" applyFill="1" applyBorder="1" applyAlignment="1" applyProtection="1">
      <alignment vertical="center"/>
      <protection/>
    </xf>
    <xf numFmtId="3" fontId="15" fillId="35" borderId="0" xfId="0" applyNumberFormat="1" applyFont="1" applyFill="1" applyAlignment="1" applyProtection="1">
      <alignment horizontal="right" vertical="center"/>
      <protection/>
    </xf>
    <xf numFmtId="3" fontId="15" fillId="37" borderId="19" xfId="0" applyNumberFormat="1" applyFont="1" applyFill="1" applyBorder="1" applyAlignment="1" applyProtection="1">
      <alignment horizontal="right" vertical="center" wrapText="1"/>
      <protection/>
    </xf>
    <xf numFmtId="3" fontId="15" fillId="37" borderId="20" xfId="0" applyNumberFormat="1" applyFont="1" applyFill="1" applyBorder="1" applyAlignment="1" applyProtection="1">
      <alignment horizontal="right" vertical="center" wrapText="1"/>
      <protection/>
    </xf>
    <xf numFmtId="0" fontId="15" fillId="35" borderId="19" xfId="0" applyNumberFormat="1" applyFont="1" applyFill="1" applyBorder="1" applyAlignment="1" applyProtection="1">
      <alignment horizontal="left" vertical="center"/>
      <protection/>
    </xf>
    <xf numFmtId="0" fontId="15" fillId="35" borderId="22" xfId="0" applyNumberFormat="1" applyFont="1" applyFill="1" applyBorder="1" applyAlignment="1" applyProtection="1">
      <alignment vertical="center"/>
      <protection/>
    </xf>
    <xf numFmtId="3" fontId="15" fillId="35" borderId="22" xfId="0" applyNumberFormat="1" applyFont="1" applyFill="1" applyBorder="1" applyAlignment="1" applyProtection="1">
      <alignment horizontal="right" vertical="center" wrapText="1"/>
      <protection/>
    </xf>
    <xf numFmtId="3" fontId="15" fillId="37" borderId="25" xfId="0" applyNumberFormat="1" applyFont="1" applyFill="1" applyBorder="1" applyAlignment="1" applyProtection="1">
      <alignment horizontal="right" vertical="center"/>
      <protection/>
    </xf>
    <xf numFmtId="0" fontId="25" fillId="35" borderId="11" xfId="0" applyNumberFormat="1" applyFont="1" applyFill="1" applyBorder="1" applyAlignment="1" applyProtection="1">
      <alignment vertical="center"/>
      <protection/>
    </xf>
    <xf numFmtId="0" fontId="15" fillId="35" borderId="11" xfId="0" applyNumberFormat="1" applyFont="1" applyFill="1" applyBorder="1" applyAlignment="1" applyProtection="1">
      <alignment vertical="center"/>
      <protection/>
    </xf>
    <xf numFmtId="3" fontId="15" fillId="37" borderId="14" xfId="0" applyNumberFormat="1" applyFont="1" applyFill="1" applyBorder="1" applyAlignment="1" applyProtection="1">
      <alignment horizontal="right" vertical="center" wrapText="1"/>
      <protection/>
    </xf>
    <xf numFmtId="0" fontId="0" fillId="35" borderId="0" xfId="0" applyFont="1" applyFill="1" applyAlignment="1">
      <alignment/>
    </xf>
    <xf numFmtId="188" fontId="4" fillId="35" borderId="0" xfId="0" applyNumberFormat="1" applyFont="1" applyFill="1" applyAlignment="1">
      <alignment vertical="center"/>
    </xf>
    <xf numFmtId="3" fontId="4" fillId="35" borderId="0" xfId="0" applyNumberFormat="1" applyFont="1" applyFill="1" applyAlignment="1">
      <alignment vertical="center"/>
    </xf>
    <xf numFmtId="3" fontId="17" fillId="35" borderId="11" xfId="0" applyNumberFormat="1" applyFont="1" applyFill="1" applyBorder="1" applyAlignment="1">
      <alignment horizontal="center" vertical="center" wrapText="1"/>
    </xf>
    <xf numFmtId="3" fontId="15" fillId="35" borderId="16" xfId="0" applyNumberFormat="1" applyFont="1" applyFill="1" applyBorder="1" applyAlignment="1">
      <alignment horizontal="right" vertical="center" wrapText="1"/>
    </xf>
    <xf numFmtId="3" fontId="13"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3" fontId="13" fillId="35" borderId="15" xfId="0" applyNumberFormat="1" applyFont="1" applyFill="1" applyBorder="1" applyAlignment="1">
      <alignment vertical="center" wrapText="1"/>
    </xf>
    <xf numFmtId="188" fontId="17" fillId="35" borderId="11" xfId="0" applyNumberFormat="1" applyFont="1" applyFill="1" applyBorder="1" applyAlignment="1">
      <alignment vertical="center"/>
    </xf>
    <xf numFmtId="188" fontId="13" fillId="35" borderId="11" xfId="0" applyNumberFormat="1" applyFont="1" applyFill="1" applyBorder="1" applyAlignment="1">
      <alignment vertical="center"/>
    </xf>
    <xf numFmtId="188" fontId="13" fillId="35" borderId="11" xfId="0" applyNumberFormat="1" applyFont="1" applyFill="1" applyBorder="1" applyAlignment="1">
      <alignment horizontal="center" vertical="center"/>
    </xf>
    <xf numFmtId="188" fontId="13" fillId="35" borderId="11" xfId="0" applyNumberFormat="1" applyFont="1" applyFill="1" applyBorder="1" applyAlignment="1" applyProtection="1">
      <alignment vertical="center"/>
      <protection/>
    </xf>
    <xf numFmtId="184" fontId="17" fillId="35" borderId="11" xfId="0" applyNumberFormat="1" applyFont="1" applyFill="1" applyBorder="1" applyAlignment="1">
      <alignment vertical="center"/>
    </xf>
    <xf numFmtId="0" fontId="4" fillId="35" borderId="0" xfId="0" applyFont="1" applyFill="1" applyAlignment="1">
      <alignment vertical="center"/>
    </xf>
    <xf numFmtId="3" fontId="13" fillId="0" borderId="11" xfId="0" applyNumberFormat="1" applyFont="1" applyFill="1" applyBorder="1" applyAlignment="1">
      <alignment vertical="center"/>
    </xf>
    <xf numFmtId="3" fontId="15" fillId="0" borderId="16" xfId="0" applyNumberFormat="1" applyFont="1" applyFill="1" applyBorder="1" applyAlignment="1">
      <alignment vertical="center" wrapText="1"/>
    </xf>
    <xf numFmtId="0" fontId="18" fillId="0" borderId="11" xfId="0" applyFont="1" applyFill="1" applyBorder="1" applyAlignment="1">
      <alignment vertical="center"/>
    </xf>
    <xf numFmtId="10" fontId="17" fillId="0" borderId="11" xfId="0" applyNumberFormat="1" applyFont="1" applyFill="1" applyBorder="1" applyAlignment="1">
      <alignment horizontal="right" vertical="center"/>
    </xf>
    <xf numFmtId="207" fontId="13" fillId="35" borderId="11" xfId="57" applyNumberFormat="1" applyFont="1" applyFill="1" applyBorder="1" applyAlignment="1" applyProtection="1">
      <alignment horizontal="right" vertical="center"/>
      <protection/>
    </xf>
    <xf numFmtId="207" fontId="13" fillId="35" borderId="11" xfId="57" applyNumberFormat="1" applyFont="1" applyFill="1" applyBorder="1" applyAlignment="1">
      <alignment horizontal="right" vertical="center"/>
    </xf>
    <xf numFmtId="207" fontId="13" fillId="35" borderId="11" xfId="57" applyNumberFormat="1" applyFont="1" applyFill="1" applyBorder="1" applyAlignment="1">
      <alignment vertical="center"/>
    </xf>
    <xf numFmtId="207" fontId="17" fillId="35" borderId="11" xfId="57" applyNumberFormat="1" applyFont="1" applyFill="1" applyBorder="1" applyAlignment="1">
      <alignment horizontal="center" vertical="center"/>
    </xf>
    <xf numFmtId="207" fontId="13" fillId="35" borderId="11" xfId="57" applyNumberFormat="1" applyFont="1" applyFill="1" applyBorder="1" applyAlignment="1">
      <alignment horizontal="right" vertical="center"/>
    </xf>
    <xf numFmtId="207" fontId="24" fillId="35" borderId="11" xfId="57" applyNumberFormat="1" applyFont="1" applyFill="1" applyBorder="1" applyAlignment="1">
      <alignment horizontal="right" vertical="center"/>
    </xf>
    <xf numFmtId="207" fontId="17" fillId="35" borderId="11" xfId="57" applyNumberFormat="1" applyFont="1" applyFill="1" applyBorder="1" applyAlignment="1" applyProtection="1">
      <alignment horizontal="right" vertical="center"/>
      <protection/>
    </xf>
    <xf numFmtId="43" fontId="4" fillId="0" borderId="0" xfId="57" applyFont="1" applyFill="1" applyAlignment="1">
      <alignment vertical="center"/>
    </xf>
    <xf numFmtId="43" fontId="17" fillId="35" borderId="11" xfId="57" applyFont="1" applyFill="1" applyBorder="1" applyAlignment="1">
      <alignment horizontal="center" vertical="center" wrapText="1"/>
    </xf>
    <xf numFmtId="43" fontId="19" fillId="35" borderId="11" xfId="57" applyFont="1" applyFill="1" applyBorder="1" applyAlignment="1" applyProtection="1">
      <alignment horizontal="left" vertical="center"/>
      <protection/>
    </xf>
    <xf numFmtId="207" fontId="13" fillId="35" borderId="11" xfId="57" applyNumberFormat="1" applyFont="1" applyFill="1" applyBorder="1" applyAlignment="1" applyProtection="1">
      <alignment vertical="center"/>
      <protection locked="0"/>
    </xf>
    <xf numFmtId="9" fontId="13" fillId="0" borderId="11" xfId="33" applyFont="1" applyFill="1" applyBorder="1" applyAlignment="1" applyProtection="1">
      <alignment horizontal="right" vertical="center"/>
      <protection/>
    </xf>
    <xf numFmtId="189" fontId="17" fillId="0" borderId="11" xfId="0" applyNumberFormat="1" applyFont="1" applyFill="1" applyBorder="1" applyAlignment="1">
      <alignment horizontal="center" vertical="center" wrapText="1"/>
    </xf>
    <xf numFmtId="188" fontId="12" fillId="0" borderId="11" xfId="58" applyNumberFormat="1" applyFont="1" applyFill="1" applyBorder="1" applyAlignment="1">
      <alignment horizontal="right" vertical="center" wrapText="1"/>
    </xf>
    <xf numFmtId="188" fontId="19" fillId="0" borderId="11" xfId="58" applyNumberFormat="1" applyFont="1" applyFill="1" applyBorder="1" applyAlignment="1">
      <alignment horizontal="right" vertical="center" wrapText="1"/>
    </xf>
    <xf numFmtId="188" fontId="13" fillId="0" borderId="11" xfId="42" applyNumberFormat="1" applyFont="1" applyFill="1" applyBorder="1" applyAlignment="1" applyProtection="1">
      <alignment horizontal="right" vertical="center"/>
      <protection/>
    </xf>
    <xf numFmtId="0" fontId="9" fillId="0" borderId="0" xfId="0" applyFont="1" applyAlignment="1">
      <alignment/>
    </xf>
    <xf numFmtId="57" fontId="8" fillId="0" borderId="0" xfId="0" applyNumberFormat="1" applyFont="1" applyAlignment="1">
      <alignment horizont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center"/>
    </xf>
    <xf numFmtId="3" fontId="16" fillId="0" borderId="0" xfId="0" applyNumberFormat="1" applyFont="1" applyFill="1" applyAlignment="1">
      <alignment horizontal="center" vertical="center"/>
    </xf>
    <xf numFmtId="0" fontId="16" fillId="0" borderId="0" xfId="45" applyNumberFormat="1" applyFont="1" applyFill="1" applyAlignment="1" applyProtection="1">
      <alignment horizontal="center" vertical="center"/>
      <protection/>
    </xf>
    <xf numFmtId="0" fontId="15" fillId="35" borderId="0" xfId="0" applyNumberFormat="1" applyFont="1" applyFill="1" applyAlignment="1" applyProtection="1">
      <alignment horizontal="right" vertical="center"/>
      <protection/>
    </xf>
    <xf numFmtId="0" fontId="15" fillId="35" borderId="10" xfId="0" applyNumberFormat="1" applyFont="1" applyFill="1" applyBorder="1" applyAlignment="1" applyProtection="1">
      <alignment horizontal="right" vertical="center"/>
      <protection/>
    </xf>
    <xf numFmtId="0" fontId="25" fillId="35" borderId="20" xfId="0" applyNumberFormat="1" applyFont="1" applyFill="1" applyBorder="1" applyAlignment="1" applyProtection="1">
      <alignment horizontal="center" vertical="center"/>
      <protection/>
    </xf>
    <xf numFmtId="0" fontId="25" fillId="35" borderId="11" xfId="0" applyNumberFormat="1" applyFont="1" applyFill="1" applyBorder="1" applyAlignment="1" applyProtection="1">
      <alignment horizontal="center" vertical="center"/>
      <protection/>
    </xf>
    <xf numFmtId="0" fontId="25" fillId="35" borderId="20" xfId="0" applyNumberFormat="1" applyFont="1" applyFill="1" applyBorder="1" applyAlignment="1" applyProtection="1">
      <alignment horizontal="center" vertical="center" wrapText="1"/>
      <protection/>
    </xf>
    <xf numFmtId="0" fontId="25" fillId="35" borderId="19" xfId="0" applyNumberFormat="1" applyFont="1" applyFill="1" applyBorder="1" applyAlignment="1" applyProtection="1">
      <alignment horizontal="center" vertical="center" wrapText="1"/>
      <protection/>
    </xf>
    <xf numFmtId="0" fontId="25" fillId="35" borderId="11" xfId="0" applyNumberFormat="1" applyFont="1" applyFill="1" applyBorder="1" applyAlignment="1" applyProtection="1">
      <alignment horizontal="center" vertical="center" wrapText="1"/>
      <protection/>
    </xf>
    <xf numFmtId="0" fontId="25" fillId="35" borderId="23" xfId="0" applyNumberFormat="1" applyFont="1" applyFill="1" applyBorder="1" applyAlignment="1" applyProtection="1">
      <alignment horizontal="center" vertical="center" wrapText="1"/>
      <protection/>
    </xf>
    <xf numFmtId="0" fontId="25" fillId="35" borderId="14" xfId="0" applyNumberFormat="1" applyFont="1" applyFill="1" applyBorder="1" applyAlignment="1" applyProtection="1">
      <alignment horizontal="center" vertical="center" wrapText="1"/>
      <protection/>
    </xf>
    <xf numFmtId="0" fontId="25" fillId="35" borderId="26" xfId="0" applyNumberFormat="1" applyFont="1" applyFill="1" applyBorder="1" applyAlignment="1" applyProtection="1">
      <alignment horizontal="center" vertical="center" wrapText="1"/>
      <protection/>
    </xf>
    <xf numFmtId="0" fontId="25" fillId="35" borderId="18" xfId="0" applyNumberFormat="1" applyFont="1" applyFill="1" applyBorder="1" applyAlignment="1" applyProtection="1">
      <alignment horizontal="center" vertical="center" wrapText="1"/>
      <protection/>
    </xf>
    <xf numFmtId="0" fontId="25" fillId="35" borderId="25" xfId="0" applyNumberFormat="1" applyFont="1" applyFill="1" applyBorder="1" applyAlignment="1" applyProtection="1">
      <alignment horizontal="center" vertical="center" wrapText="1"/>
      <protection/>
    </xf>
    <xf numFmtId="0" fontId="25" fillId="35" borderId="22" xfId="0" applyNumberFormat="1" applyFont="1" applyFill="1" applyBorder="1" applyAlignment="1" applyProtection="1">
      <alignment horizontal="center" vertical="center" wrapText="1"/>
      <protection/>
    </xf>
    <xf numFmtId="0" fontId="25" fillId="35" borderId="10" xfId="0" applyNumberFormat="1" applyFont="1" applyFill="1" applyBorder="1" applyAlignment="1" applyProtection="1">
      <alignment horizontal="center" vertical="center" wrapText="1"/>
      <protection/>
    </xf>
    <xf numFmtId="0" fontId="25" fillId="35" borderId="15" xfId="0" applyNumberFormat="1" applyFont="1" applyFill="1" applyBorder="1" applyAlignment="1" applyProtection="1">
      <alignment horizontal="center" vertical="center" wrapText="1"/>
      <protection/>
    </xf>
    <xf numFmtId="0" fontId="16" fillId="0" borderId="0" xfId="0" applyFont="1" applyFill="1" applyAlignment="1">
      <alignment horizontal="center" vertical="center"/>
    </xf>
    <xf numFmtId="0" fontId="17" fillId="0" borderId="11" xfId="0" applyFont="1" applyFill="1" applyBorder="1" applyAlignment="1">
      <alignment horizontal="center" vertical="center"/>
    </xf>
    <xf numFmtId="184" fontId="17" fillId="0" borderId="11" xfId="0" applyNumberFormat="1" applyFont="1" applyFill="1" applyBorder="1" applyAlignment="1">
      <alignment horizontal="center" vertical="center"/>
    </xf>
    <xf numFmtId="189" fontId="4" fillId="0" borderId="10" xfId="0" applyNumberFormat="1" applyFont="1" applyFill="1" applyBorder="1" applyAlignment="1">
      <alignment horizontal="right" vertical="center"/>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3" fontId="16" fillId="0" borderId="0" xfId="0" applyNumberFormat="1" applyFont="1" applyFill="1" applyBorder="1" applyAlignment="1">
      <alignment horizontal="center" vertical="center"/>
    </xf>
    <xf numFmtId="0" fontId="11" fillId="0" borderId="0" xfId="47" applyFont="1" applyAlignment="1">
      <alignment horizontal="center" vertical="center" wrapText="1"/>
      <protection/>
    </xf>
    <xf numFmtId="184" fontId="4" fillId="0" borderId="0" xfId="0" applyNumberFormat="1" applyFont="1" applyFill="1" applyBorder="1" applyAlignment="1">
      <alignment horizontal="right" vertical="center"/>
    </xf>
    <xf numFmtId="0" fontId="14" fillId="38" borderId="19" xfId="0" applyFont="1" applyFill="1" applyBorder="1" applyAlignment="1">
      <alignment horizontal="center" vertical="center" wrapText="1" shrinkToFit="1"/>
    </xf>
    <xf numFmtId="0" fontId="14" fillId="38" borderId="13" xfId="0" applyFont="1" applyFill="1" applyBorder="1" applyAlignment="1">
      <alignment horizontal="center" vertical="center" wrapText="1" shrinkToFit="1"/>
    </xf>
    <xf numFmtId="0" fontId="14" fillId="35" borderId="21" xfId="0" applyFont="1" applyFill="1" applyBorder="1" applyAlignment="1">
      <alignment horizontal="center"/>
    </xf>
    <xf numFmtId="0" fontId="14" fillId="35" borderId="18" xfId="0" applyFont="1" applyFill="1" applyBorder="1" applyAlignment="1">
      <alignment horizontal="center"/>
    </xf>
    <xf numFmtId="0" fontId="14" fillId="35" borderId="14" xfId="0" applyFont="1" applyFill="1" applyBorder="1" applyAlignment="1">
      <alignment horizont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2014年度广西壮族自治区本级部门决算收支汇总表" xfId="44"/>
    <cellStyle name="常规_2014年广西壮族自治区本级决算录入表0701" xfId="45"/>
    <cellStyle name="常规_Sheet1" xfId="46"/>
    <cellStyle name="常规_区直一级预算单位2013年部门决算收支数"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90">
                <a:fgClr>
                  <a:srgbClr val="000000"/>
                </a:fgClr>
                <a:bgClr>
                  <a:srgbClr val="FFFFFF"/>
                </a:bgClr>
              </a:patt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60">
                <a:fgClr>
                  <a:srgbClr val="000000"/>
                </a:fgClr>
                <a:bgClr>
                  <a:srgbClr val="FFFFFF"/>
                </a:bgClr>
              </a:pattFill>
              <a:ln w="12700">
                <a:solidFill>
                  <a:srgbClr val="000000"/>
                </a:solidFill>
              </a:ln>
            </c:spPr>
          </c:dPt>
          <c:dPt>
            <c:idx val="5"/>
            <c:spPr>
              <a:pattFill prst="pct30">
                <a:fgClr>
                  <a:srgbClr val="000000"/>
                </a:fgClr>
                <a:bgClr>
                  <a:srgbClr val="FFFFFF"/>
                </a:bgClr>
              </a:pattFill>
              <a:ln w="12700">
                <a:solidFill>
                  <a:srgbClr val="000000"/>
                </a:solidFill>
              </a:ln>
            </c:spPr>
          </c:dPt>
          <c:dPt>
            <c:idx val="6"/>
            <c:spPr>
              <a:pattFill prst="ltDnDiag">
                <a:fgClr>
                  <a:srgbClr val="000000"/>
                </a:fgClr>
                <a:bgClr>
                  <a:srgbClr val="FFFFFF"/>
                </a:bgClr>
              </a:pattFill>
              <a:ln w="12700">
                <a:solidFill>
                  <a:srgbClr val="000000"/>
                </a:solidFill>
              </a:ln>
            </c:spPr>
          </c:dPt>
          <c:dPt>
            <c:idx val="7"/>
            <c:spPr>
              <a:pattFill prst="ltUpDiag">
                <a:fgClr>
                  <a:srgbClr val="000000"/>
                </a:fgClr>
                <a:bgClr>
                  <a:srgbClr val="FFFFFF"/>
                </a:bgClr>
              </a:pattFill>
              <a:ln w="12700">
                <a:solidFill>
                  <a:srgbClr val="000000"/>
                </a:solidFill>
              </a:ln>
            </c:spPr>
          </c:dPt>
          <c:dPt>
            <c:idx val="8"/>
            <c:spPr>
              <a:pattFill prst="dkDnDiag">
                <a:fgClr>
                  <a:srgbClr val="000000"/>
                </a:fgClr>
                <a:bgClr>
                  <a:srgbClr val="FFFFFF"/>
                </a:bgClr>
              </a:pattFill>
              <a:ln w="12700">
                <a:solidFill>
                  <a:srgbClr val="000000"/>
                </a:solidFill>
              </a:ln>
            </c:spPr>
          </c:dPt>
          <c:dPt>
            <c:idx val="9"/>
            <c:spPr>
              <a:pattFill prst="dkUpDiag">
                <a:fgClr>
                  <a:srgbClr val="000000"/>
                </a:fgClr>
                <a:bgClr>
                  <a:srgbClr val="FFFFFF"/>
                </a:bgClr>
              </a:pattFill>
              <a:ln w="12700">
                <a:solidFill>
                  <a:srgbClr val="000000"/>
                </a:solidFill>
              </a:ln>
            </c:spPr>
          </c:dPt>
          <c:dLbls>
            <c:dLbl>
              <c:idx val="5"/>
              <c:tx>
                <c:rich>
                  <a:bodyPr vert="horz" rot="0" anchor="ctr"/>
                  <a:lstStyle/>
                  <a:p>
                    <a:pPr algn="ctr">
                      <a:defRPr/>
                    </a:pPr>
                    <a:r>
                      <a:rPr lang="en-US" cap="none" sz="100" b="0" i="0" u="none" baseline="0">
                        <a:solidFill>
                          <a:srgbClr val="000000"/>
                        </a:solidFill>
                      </a:rPr>
                      <a:t>行政事业性收费收入
</a:t>
                    </a:r>
                    <a:r>
                      <a:rPr lang="en-US" cap="none" sz="100" b="0" i="0" u="none" baseline="0">
                        <a:solidFill>
                          <a:srgbClr val="000000"/>
                        </a:solidFill>
                      </a:rPr>
                      <a:t>14.8%</a:t>
                    </a:r>
                  </a:p>
                </c:rich>
              </c:tx>
              <c:numFmt formatCode="General" sourceLinked="1"/>
              <c:dLblPos val="bestFit"/>
              <c:showLegendKey val="0"/>
              <c:showVal val="0"/>
              <c:showBubbleSize val="0"/>
              <c:showCatName val="1"/>
              <c:showSerName val="0"/>
              <c:showPercent val="0"/>
            </c:dLbl>
            <c:dLbl>
              <c:idx val="7"/>
              <c:tx>
                <c:rich>
                  <a:bodyPr vert="horz" rot="0" anchor="ctr"/>
                  <a:lstStyle/>
                  <a:p>
                    <a:pPr algn="ctr">
                      <a:defRPr/>
                    </a:pPr>
                    <a:r>
                      <a:rPr lang="en-US" cap="none" sz="100" b="0" i="0" u="none" baseline="0">
                        <a:solidFill>
                          <a:srgbClr val="000000"/>
                        </a:solidFill>
                      </a:rPr>
                      <a:t>　国有资本经营收入
</a:t>
                    </a:r>
                    <a:r>
                      <a:rPr lang="en-US" cap="none" sz="100" b="0" i="0" u="none" baseline="0">
                        <a:solidFill>
                          <a:srgbClr val="000000"/>
                        </a:solidFill>
                      </a:rPr>
                      <a:t>1.5%</a:t>
                    </a:r>
                  </a:p>
                </c:rich>
              </c:tx>
              <c:numFmt formatCode="General" sourceLinked="1"/>
              <c:dLblPos val="bestFit"/>
              <c:showLegendKey val="0"/>
              <c:showVal val="0"/>
              <c:showBubbleSize val="0"/>
              <c:showCatName val="1"/>
              <c:showSerName val="0"/>
              <c:showPercent val="0"/>
            </c:dLbl>
            <c:dLbl>
              <c:idx val="8"/>
              <c:tx>
                <c:rich>
                  <a:bodyPr vert="horz" rot="0" anchor="ctr"/>
                  <a:lstStyle/>
                  <a:p>
                    <a:pPr algn="ctr">
                      <a:defRPr/>
                    </a:pPr>
                    <a:r>
                      <a:rPr lang="en-US" cap="none" sz="100" b="0" i="0" u="none" baseline="0">
                        <a:solidFill>
                          <a:srgbClr val="000000"/>
                        </a:solidFill>
                      </a:rPr>
                      <a:t>　国有资源（资产）有偿使用收入
</a:t>
                    </a:r>
                    <a:r>
                      <a:rPr lang="en-US" cap="none" sz="100" b="0" i="0" u="none" baseline="0">
                        <a:solidFill>
                          <a:srgbClr val="000000"/>
                        </a:solidFill>
                      </a:rPr>
                      <a:t>1.5%</a:t>
                    </a:r>
                  </a:p>
                </c:rich>
              </c:tx>
              <c:numFmt formatCode="General" sourceLinked="1"/>
              <c:dLblPos val="bestFit"/>
              <c:showLegendKey val="0"/>
              <c:showVal val="0"/>
              <c:showBubbleSize val="0"/>
              <c:showCatName val="1"/>
              <c:showSerName val="0"/>
              <c:showPercent val="0"/>
            </c:dLbl>
            <c:numFmt formatCode="0.0%" sourceLinked="0"/>
            <c:txPr>
              <a:bodyPr vert="horz" rot="0" anchor="ctr"/>
              <a:lstStyle/>
              <a:p>
                <a:pPr algn="ctr">
                  <a:defRPr lang="en-US" cap="none" sz="100" b="0" i="0" u="none" baseline="0">
                    <a:solidFill>
                      <a:srgbClr val="000000"/>
                    </a:solidFill>
                  </a:defRPr>
                </a:pPr>
              </a:p>
            </c:txPr>
            <c:dLblPos val="bestFit"/>
            <c:showLegendKey val="0"/>
            <c:showVal val="0"/>
            <c:showBubbleSize val="0"/>
            <c:showCatName val="1"/>
            <c:showSerName val="0"/>
            <c:showLeaderLines val="1"/>
            <c:showPercent val="1"/>
          </c:dLbls>
          <c:cat>
            <c:strRef>
              <c:f>('[1]表一'!$A$5:$A$7,'[1]表一'!$A$9,'[1]表一'!$A$19:$A$24)</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('[1]表一'!$D$5:$D$7,'[1]表一'!$D$9,'[1]表一'!$D$19:$D$24)</c:f>
              <c:numCache>
                <c:ptCount val="10"/>
                <c:pt idx="0">
                  <c:v>78639</c:v>
                </c:pt>
                <c:pt idx="1">
                  <c:v>65976</c:v>
                </c:pt>
                <c:pt idx="2">
                  <c:v>51800</c:v>
                </c:pt>
                <c:pt idx="3">
                  <c:v>17364</c:v>
                </c:pt>
                <c:pt idx="4">
                  <c:v>135192</c:v>
                </c:pt>
                <c:pt idx="5">
                  <c:v>34850</c:v>
                </c:pt>
                <c:pt idx="6">
                  <c:v>17181</c:v>
                </c:pt>
                <c:pt idx="7">
                  <c:v>0</c:v>
                </c:pt>
                <c:pt idx="8">
                  <c:v>106878</c:v>
                </c:pt>
                <c:pt idx="9">
                  <c:v>3159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993366"/>
              </a:solidFill>
              <a:ln w="3175">
                <a:noFill/>
              </a:ln>
            </c:spPr>
          </c:dPt>
          <c:dPt>
            <c:idx val="2"/>
            <c:spPr>
              <a:solidFill>
                <a:srgbClr val="FFFFCC"/>
              </a:solidFill>
              <a:ln w="3175">
                <a:noFill/>
              </a:ln>
            </c:spPr>
          </c:dPt>
          <c:dPt>
            <c:idx val="3"/>
            <c:spPr>
              <a:solidFill>
                <a:srgbClr val="CCFFFF"/>
              </a:solidFill>
              <a:ln w="3175">
                <a:noFill/>
              </a:ln>
            </c:spPr>
          </c:dPt>
          <c:dPt>
            <c:idx val="4"/>
            <c:spPr>
              <a:solidFill>
                <a:srgbClr val="660066"/>
              </a:solidFill>
              <a:ln w="3175">
                <a:noFill/>
              </a:ln>
            </c:spPr>
          </c:dPt>
          <c:dPt>
            <c:idx val="5"/>
            <c:spPr>
              <a:solidFill>
                <a:srgbClr val="FF8080"/>
              </a:solidFill>
              <a:ln w="3175">
                <a:noFill/>
              </a:ln>
            </c:spPr>
          </c:dPt>
          <c:dPt>
            <c:idx val="6"/>
            <c:spPr>
              <a:solidFill>
                <a:srgbClr val="0066CC"/>
              </a:solidFill>
              <a:ln w="3175">
                <a:noFill/>
              </a:ln>
            </c:spPr>
          </c:dPt>
          <c:dPt>
            <c:idx val="7"/>
            <c:spPr>
              <a:solidFill>
                <a:srgbClr val="CCCCFF"/>
              </a:solidFill>
              <a:ln w="3175">
                <a:noFill/>
              </a:ln>
            </c:spPr>
          </c:dPt>
          <c:dPt>
            <c:idx val="8"/>
            <c:spPr>
              <a:solidFill>
                <a:srgbClr val="000080"/>
              </a:solidFill>
              <a:ln w="3175">
                <a:noFill/>
              </a:ln>
            </c:spPr>
          </c:dPt>
          <c:dPt>
            <c:idx val="9"/>
            <c:spPr>
              <a:solidFill>
                <a:srgbClr val="FF00FF"/>
              </a:solidFill>
              <a:ln w="3175">
                <a:noFill/>
              </a:ln>
            </c:spPr>
          </c:dPt>
          <c:dLbls>
            <c:dLbl>
              <c:idx val="5"/>
              <c:tx>
                <c:rich>
                  <a:bodyPr vert="horz" rot="0" anchor="ctr"/>
                  <a:lstStyle/>
                  <a:p>
                    <a:pPr algn="ctr">
                      <a:defRPr/>
                    </a:pPr>
                    <a:r>
                      <a:rPr lang="en-US" cap="none" sz="100" b="0" i="0" u="none" baseline="0">
                        <a:solidFill>
                          <a:srgbClr val="000000"/>
                        </a:solidFill>
                      </a:rPr>
                      <a:t>行政事业性收费收入
</a:t>
                    </a:r>
                    <a:r>
                      <a:rPr lang="en-US" cap="none" sz="100" b="0" i="0" u="none" baseline="0">
                        <a:solidFill>
                          <a:srgbClr val="000000"/>
                        </a:solidFill>
                      </a:rPr>
                      <a:t>14.8%</a:t>
                    </a:r>
                  </a:p>
                </c:rich>
              </c:tx>
              <c:numFmt formatCode="General" sourceLinked="1"/>
              <c:dLblPos val="bestFit"/>
              <c:showLegendKey val="0"/>
              <c:showVal val="0"/>
              <c:showBubbleSize val="0"/>
              <c:showCatName val="1"/>
              <c:showSerName val="0"/>
              <c:showPercent val="0"/>
            </c:dLbl>
            <c:dLbl>
              <c:idx val="7"/>
              <c:tx>
                <c:rich>
                  <a:bodyPr vert="horz" rot="0" anchor="ctr"/>
                  <a:lstStyle/>
                  <a:p>
                    <a:pPr algn="ctr">
                      <a:defRPr/>
                    </a:pPr>
                    <a:r>
                      <a:rPr lang="en-US" cap="none" sz="100" b="0" i="0" u="none" baseline="0">
                        <a:solidFill>
                          <a:srgbClr val="000000"/>
                        </a:solidFill>
                      </a:rPr>
                      <a:t>　国有资本经营收入
</a:t>
                    </a:r>
                    <a:r>
                      <a:rPr lang="en-US" cap="none" sz="100" b="0" i="0" u="none" baseline="0">
                        <a:solidFill>
                          <a:srgbClr val="000000"/>
                        </a:solidFill>
                      </a:rPr>
                      <a:t>1.5%</a:t>
                    </a:r>
                  </a:p>
                </c:rich>
              </c:tx>
              <c:numFmt formatCode="General" sourceLinked="1"/>
              <c:dLblPos val="bestFit"/>
              <c:showLegendKey val="0"/>
              <c:showVal val="0"/>
              <c:showBubbleSize val="0"/>
              <c:showCatName val="1"/>
              <c:showSerName val="0"/>
              <c:showPercent val="0"/>
            </c:dLbl>
            <c:dLbl>
              <c:idx val="8"/>
              <c:tx>
                <c:rich>
                  <a:bodyPr vert="horz" rot="0" anchor="ctr"/>
                  <a:lstStyle/>
                  <a:p>
                    <a:pPr algn="ctr">
                      <a:defRPr/>
                    </a:pPr>
                    <a:r>
                      <a:rPr lang="en-US" cap="none" sz="100" b="0" i="0" u="none" baseline="0">
                        <a:solidFill>
                          <a:srgbClr val="000000"/>
                        </a:solidFill>
                      </a:rPr>
                      <a:t>　国有资源（资产）有偿使用收入
</a:t>
                    </a:r>
                    <a:r>
                      <a:rPr lang="en-US" cap="none" sz="100" b="0" i="0" u="none" baseline="0">
                        <a:solidFill>
                          <a:srgbClr val="000000"/>
                        </a:solidFill>
                      </a:rPr>
                      <a:t>1.5%</a:t>
                    </a:r>
                  </a:p>
                </c:rich>
              </c:tx>
              <c:numFmt formatCode="General" sourceLinked="1"/>
              <c:dLblPos val="bestFit"/>
              <c:showLegendKey val="0"/>
              <c:showVal val="0"/>
              <c:showBubbleSize val="0"/>
              <c:showCatName val="1"/>
              <c:showSerName val="0"/>
              <c:showPercent val="0"/>
            </c:dLbl>
            <c:numFmt formatCode="0.0%" sourceLinked="0"/>
            <c:txPr>
              <a:bodyPr vert="horz" rot="0" anchor="ctr"/>
              <a:lstStyle/>
              <a:p>
                <a:pPr algn="ctr">
                  <a:defRPr lang="en-US" cap="none" sz="100" b="0" i="0" u="none" baseline="0">
                    <a:solidFill>
                      <a:srgbClr val="000000"/>
                    </a:solidFill>
                  </a:defRPr>
                </a:pPr>
              </a:p>
            </c:txPr>
            <c:dLblPos val="bestFit"/>
            <c:showLegendKey val="0"/>
            <c:showVal val="0"/>
            <c:showBubbleSize val="0"/>
            <c:showCatName val="1"/>
            <c:showSerName val="0"/>
            <c:showLeaderLines val="1"/>
            <c:showPercent val="1"/>
          </c:dLbls>
          <c:cat>
            <c:strRef>
              <c:f>('[1]表一'!$A$5:$A$7,'[1]表一'!$A$9,'[1]表一'!$A$19:$A$24)</c:f>
              <c:strCache>
                <c:ptCount val="10"/>
                <c:pt idx="0">
                  <c:v>　　增值税</c:v>
                </c:pt>
                <c:pt idx="1">
                  <c:v>　　营业税</c:v>
                </c:pt>
                <c:pt idx="2">
                  <c:v>　　企业所得税</c:v>
                </c:pt>
                <c:pt idx="3">
                  <c:v>　　个人所得税</c:v>
                </c:pt>
                <c:pt idx="4">
                  <c:v>　　专项收入</c:v>
                </c:pt>
                <c:pt idx="5">
                  <c:v>　　行政事业性收费收入</c:v>
                </c:pt>
                <c:pt idx="6">
                  <c:v>　　罚没收入</c:v>
                </c:pt>
                <c:pt idx="7">
                  <c:v>　　国有资本经营收入</c:v>
                </c:pt>
                <c:pt idx="8">
                  <c:v>　　国有资源（资产）有偿使用收入</c:v>
                </c:pt>
                <c:pt idx="9">
                  <c:v>　　其他收入</c:v>
                </c:pt>
              </c:strCache>
            </c:strRef>
          </c:cat>
          <c:val>
            <c:numRef>
              <c:f>('[1]表一'!$D$5:$D$7,'[1]表一'!$D$9,'[1]表一'!$D$19:$D$24)</c:f>
              <c:numCache>
                <c:ptCount val="10"/>
                <c:pt idx="0">
                  <c:v>78639</c:v>
                </c:pt>
                <c:pt idx="1">
                  <c:v>65976</c:v>
                </c:pt>
                <c:pt idx="2">
                  <c:v>51800</c:v>
                </c:pt>
                <c:pt idx="3">
                  <c:v>17364</c:v>
                </c:pt>
                <c:pt idx="4">
                  <c:v>135192</c:v>
                </c:pt>
                <c:pt idx="5">
                  <c:v>34850</c:v>
                </c:pt>
                <c:pt idx="6">
                  <c:v>17181</c:v>
                </c:pt>
                <c:pt idx="7">
                  <c:v>0</c:v>
                </c:pt>
                <c:pt idx="8">
                  <c:v>106878</c:v>
                </c:pt>
                <c:pt idx="9">
                  <c:v>3159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1514475</xdr:colOff>
      <xdr:row>33</xdr:row>
      <xdr:rowOff>0</xdr:rowOff>
    </xdr:from>
    <xdr:to>
      <xdr:col>6</xdr:col>
      <xdr:colOff>1209675</xdr:colOff>
      <xdr:row>33</xdr:row>
      <xdr:rowOff>0</xdr:rowOff>
    </xdr:to>
    <xdr:graphicFrame>
      <xdr:nvGraphicFramePr>
        <xdr:cNvPr id="1" name="Chart 1034"/>
        <xdr:cNvGraphicFramePr/>
      </xdr:nvGraphicFramePr>
      <xdr:xfrm>
        <a:off x="1514475" y="6372225"/>
        <a:ext cx="53911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6</xdr:col>
      <xdr:colOff>1257300</xdr:colOff>
      <xdr:row>33</xdr:row>
      <xdr:rowOff>0</xdr:rowOff>
    </xdr:to>
    <xdr:graphicFrame>
      <xdr:nvGraphicFramePr>
        <xdr:cNvPr id="2" name="Chart 1037"/>
        <xdr:cNvGraphicFramePr/>
      </xdr:nvGraphicFramePr>
      <xdr:xfrm>
        <a:off x="1952625" y="6372225"/>
        <a:ext cx="50006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24180;&#24635;&#20915;&#31639;&#20844;&#24320;\2015&#24180;&#34701;&#27700;&#21439;&#36130;&#25919;&#20915;&#31639;&#65288;&#33609;&#26696;&#65289;&#21644;2016&#24180;&#19978;&#21322;&#24180;&#36130;&#25919;&#39044;&#31639;&#25191;&#34892;&#24773;&#20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015&#24180;&#20915;&#31639;\2015&#24180;&#20915;&#31639;\&#65288;&#24179;&#31227;&#21518;&#65289;&#24635;&#20915;&#31639;&#24405;&#20837;&#34920;&#65288;7.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表一"/>
      <sheetName val="表二"/>
      <sheetName val="表三"/>
      <sheetName val="表四"/>
      <sheetName val="表五"/>
      <sheetName val="表六"/>
      <sheetName val="表七"/>
      <sheetName val="表八"/>
      <sheetName val="表九"/>
      <sheetName val="表十"/>
    </sheetNames>
    <sheetDataSet>
      <sheetData sheetId="2">
        <row r="5">
          <cell r="A5" t="str">
            <v>　　增值税</v>
          </cell>
          <cell r="D5">
            <v>78639</v>
          </cell>
        </row>
        <row r="6">
          <cell r="A6" t="str">
            <v>　　营业税</v>
          </cell>
          <cell r="D6">
            <v>65976</v>
          </cell>
        </row>
        <row r="7">
          <cell r="A7" t="str">
            <v>　　企业所得税</v>
          </cell>
          <cell r="D7">
            <v>51800</v>
          </cell>
        </row>
        <row r="9">
          <cell r="A9" t="str">
            <v>　　个人所得税</v>
          </cell>
          <cell r="D9">
            <v>17364</v>
          </cell>
        </row>
        <row r="19">
          <cell r="A19" t="str">
            <v>　　专项收入</v>
          </cell>
          <cell r="D19">
            <v>135192</v>
          </cell>
        </row>
        <row r="20">
          <cell r="A20" t="str">
            <v>　　行政事业性收费收入</v>
          </cell>
          <cell r="D20">
            <v>34850</v>
          </cell>
        </row>
        <row r="21">
          <cell r="A21" t="str">
            <v>　　罚没收入</v>
          </cell>
          <cell r="D21">
            <v>17181</v>
          </cell>
        </row>
        <row r="22">
          <cell r="A22" t="str">
            <v>　　国有资本经营收入</v>
          </cell>
          <cell r="D22">
            <v>0</v>
          </cell>
        </row>
        <row r="23">
          <cell r="A23" t="str">
            <v>　　国有资源（资产）有偿使用收入</v>
          </cell>
          <cell r="D23">
            <v>106878</v>
          </cell>
        </row>
        <row r="24">
          <cell r="A24" t="str">
            <v>　　其他收入</v>
          </cell>
          <cell r="D24">
            <v>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 val="L21-GX"/>
      <sheetName val="L22-GX"/>
    </sheetNames>
    <sheetDataSet>
      <sheetData sheetId="4">
        <row r="7">
          <cell r="C7">
            <v>617</v>
          </cell>
        </row>
        <row r="19">
          <cell r="C19">
            <v>251</v>
          </cell>
        </row>
        <row r="28">
          <cell r="C28">
            <v>5418</v>
          </cell>
        </row>
        <row r="40">
          <cell r="C40">
            <v>487</v>
          </cell>
        </row>
        <row r="52">
          <cell r="C52">
            <v>227</v>
          </cell>
        </row>
        <row r="63">
          <cell r="C63">
            <v>1234</v>
          </cell>
        </row>
        <row r="74">
          <cell r="C74">
            <v>0</v>
          </cell>
        </row>
        <row r="86">
          <cell r="C86">
            <v>119</v>
          </cell>
        </row>
        <row r="95">
          <cell r="C95">
            <v>0</v>
          </cell>
        </row>
        <row r="105">
          <cell r="C105">
            <v>27</v>
          </cell>
        </row>
        <row r="120">
          <cell r="C120">
            <v>330</v>
          </cell>
        </row>
        <row r="129">
          <cell r="C129">
            <v>147</v>
          </cell>
        </row>
        <row r="140">
          <cell r="C140">
            <v>0</v>
          </cell>
        </row>
        <row r="152">
          <cell r="C152">
            <v>606</v>
          </cell>
        </row>
        <row r="162">
          <cell r="C162">
            <v>177</v>
          </cell>
        </row>
        <row r="175">
          <cell r="C175">
            <v>223</v>
          </cell>
        </row>
        <row r="182">
          <cell r="C182">
            <v>0</v>
          </cell>
        </row>
        <row r="189">
          <cell r="C189">
            <v>32</v>
          </cell>
        </row>
        <row r="198">
          <cell r="C198">
            <v>60</v>
          </cell>
        </row>
        <row r="204">
          <cell r="C204">
            <v>35</v>
          </cell>
        </row>
        <row r="211">
          <cell r="C211">
            <v>242</v>
          </cell>
        </row>
        <row r="219">
          <cell r="C219">
            <v>1353</v>
          </cell>
        </row>
        <row r="226">
          <cell r="C226">
            <v>653</v>
          </cell>
        </row>
        <row r="232">
          <cell r="C232">
            <v>218</v>
          </cell>
        </row>
        <row r="238">
          <cell r="C238">
            <v>75</v>
          </cell>
        </row>
        <row r="244">
          <cell r="C244">
            <v>0</v>
          </cell>
        </row>
        <row r="250">
          <cell r="C250">
            <v>0</v>
          </cell>
        </row>
        <row r="256">
          <cell r="C256">
            <v>959</v>
          </cell>
        </row>
        <row r="260">
          <cell r="C260">
            <v>0</v>
          </cell>
        </row>
        <row r="267">
          <cell r="C267">
            <v>0</v>
          </cell>
        </row>
        <row r="270">
          <cell r="C270">
            <v>0</v>
          </cell>
        </row>
        <row r="277">
          <cell r="C277">
            <v>0</v>
          </cell>
        </row>
        <row r="283">
          <cell r="C283">
            <v>0</v>
          </cell>
        </row>
        <row r="287">
          <cell r="C287">
            <v>0</v>
          </cell>
        </row>
        <row r="289">
          <cell r="C289">
            <v>0</v>
          </cell>
        </row>
        <row r="294">
          <cell r="C294">
            <v>0</v>
          </cell>
        </row>
        <row r="297">
          <cell r="C297">
            <v>0</v>
          </cell>
        </row>
        <row r="299">
          <cell r="C299">
            <v>0</v>
          </cell>
        </row>
        <row r="301">
          <cell r="C301">
            <v>0</v>
          </cell>
        </row>
        <row r="303">
          <cell r="C303">
            <v>148</v>
          </cell>
        </row>
        <row r="312">
          <cell r="C312">
            <v>0</v>
          </cell>
        </row>
        <row r="315">
          <cell r="C315">
            <v>0</v>
          </cell>
        </row>
        <row r="326">
          <cell r="C326">
            <v>4738</v>
          </cell>
        </row>
        <row r="348">
          <cell r="C348">
            <v>0</v>
          </cell>
        </row>
        <row r="355">
          <cell r="C355">
            <v>567</v>
          </cell>
        </row>
        <row r="367">
          <cell r="C367">
            <v>1200</v>
          </cell>
        </row>
        <row r="376">
          <cell r="C376">
            <v>596</v>
          </cell>
        </row>
        <row r="388">
          <cell r="C388">
            <v>0</v>
          </cell>
        </row>
        <row r="397">
          <cell r="C397">
            <v>0</v>
          </cell>
        </row>
        <row r="406">
          <cell r="C406">
            <v>0</v>
          </cell>
        </row>
        <row r="414">
          <cell r="C414">
            <v>0</v>
          </cell>
        </row>
        <row r="422">
          <cell r="C422">
            <v>0</v>
          </cell>
        </row>
        <row r="426">
          <cell r="C426">
            <v>1085</v>
          </cell>
        </row>
        <row r="431">
          <cell r="C431">
            <v>32684</v>
          </cell>
        </row>
        <row r="440">
          <cell r="C440">
            <v>771</v>
          </cell>
        </row>
        <row r="447">
          <cell r="C447">
            <v>0</v>
          </cell>
        </row>
        <row r="453">
          <cell r="C453">
            <v>0</v>
          </cell>
        </row>
        <row r="457">
          <cell r="C457">
            <v>0</v>
          </cell>
        </row>
        <row r="461">
          <cell r="C461">
            <v>137</v>
          </cell>
        </row>
        <row r="465">
          <cell r="C465">
            <v>357</v>
          </cell>
        </row>
        <row r="471">
          <cell r="C471">
            <v>637</v>
          </cell>
        </row>
        <row r="478">
          <cell r="C478">
            <v>0</v>
          </cell>
        </row>
        <row r="481">
          <cell r="C481">
            <v>182</v>
          </cell>
        </row>
        <row r="486">
          <cell r="C486">
            <v>0</v>
          </cell>
        </row>
        <row r="495">
          <cell r="C495">
            <v>0</v>
          </cell>
        </row>
        <row r="501">
          <cell r="C501">
            <v>1046</v>
          </cell>
        </row>
        <row r="507">
          <cell r="C507">
            <v>0</v>
          </cell>
        </row>
        <row r="512">
          <cell r="C512">
            <v>0</v>
          </cell>
        </row>
        <row r="517">
          <cell r="C517">
            <v>59</v>
          </cell>
        </row>
        <row r="524">
          <cell r="C524">
            <v>0</v>
          </cell>
        </row>
        <row r="528">
          <cell r="C528">
            <v>0</v>
          </cell>
        </row>
        <row r="530">
          <cell r="C530">
            <v>0</v>
          </cell>
        </row>
        <row r="536">
          <cell r="C536">
            <v>868</v>
          </cell>
        </row>
        <row r="550">
          <cell r="C550">
            <v>21</v>
          </cell>
        </row>
        <row r="558">
          <cell r="C558">
            <v>81</v>
          </cell>
        </row>
        <row r="569">
          <cell r="C569">
            <v>330</v>
          </cell>
        </row>
        <row r="577">
          <cell r="C577">
            <v>0</v>
          </cell>
        </row>
        <row r="586">
          <cell r="C586">
            <v>335</v>
          </cell>
        </row>
        <row r="591">
          <cell r="C591">
            <v>838</v>
          </cell>
        </row>
        <row r="605">
          <cell r="C605">
            <v>1292</v>
          </cell>
        </row>
        <row r="616">
          <cell r="C616">
            <v>5326</v>
          </cell>
        </row>
        <row r="624">
          <cell r="C624">
            <v>0</v>
          </cell>
        </row>
        <row r="626">
          <cell r="C626">
            <v>15362</v>
          </cell>
        </row>
        <row r="632">
          <cell r="C632">
            <v>15</v>
          </cell>
        </row>
        <row r="636">
          <cell r="C636">
            <v>546</v>
          </cell>
        </row>
        <row r="650">
          <cell r="C650">
            <v>1285</v>
          </cell>
        </row>
        <row r="658">
          <cell r="C658">
            <v>145</v>
          </cell>
        </row>
        <row r="664">
          <cell r="C664">
            <v>92</v>
          </cell>
        </row>
        <row r="671">
          <cell r="C671">
            <v>575</v>
          </cell>
        </row>
        <row r="679">
          <cell r="C679">
            <v>267</v>
          </cell>
        </row>
        <row r="684">
          <cell r="C684">
            <v>0</v>
          </cell>
        </row>
        <row r="689">
          <cell r="C689">
            <v>2783</v>
          </cell>
        </row>
        <row r="692">
          <cell r="C692">
            <v>122</v>
          </cell>
        </row>
        <row r="695">
          <cell r="C695">
            <v>552</v>
          </cell>
        </row>
        <row r="698">
          <cell r="C698">
            <v>0</v>
          </cell>
        </row>
        <row r="701">
          <cell r="C701">
            <v>80</v>
          </cell>
        </row>
        <row r="704">
          <cell r="C704">
            <v>51</v>
          </cell>
        </row>
        <row r="707">
          <cell r="C707">
            <v>401</v>
          </cell>
        </row>
        <row r="712">
          <cell r="C712">
            <v>3080</v>
          </cell>
        </row>
        <row r="725">
          <cell r="C725">
            <v>2066</v>
          </cell>
        </row>
        <row r="729">
          <cell r="C729">
            <v>2206</v>
          </cell>
        </row>
        <row r="741">
          <cell r="C741">
            <v>12449</v>
          </cell>
        </row>
        <row r="751">
          <cell r="C751">
            <v>1</v>
          </cell>
        </row>
        <row r="754">
          <cell r="C754">
            <v>1650</v>
          </cell>
        </row>
        <row r="758">
          <cell r="C758">
            <v>511</v>
          </cell>
        </row>
        <row r="768">
          <cell r="C768">
            <v>0</v>
          </cell>
        </row>
        <row r="771">
          <cell r="C771">
            <v>183</v>
          </cell>
        </row>
        <row r="780">
          <cell r="C780">
            <v>0</v>
          </cell>
        </row>
        <row r="784">
          <cell r="C784">
            <v>792</v>
          </cell>
        </row>
        <row r="791">
          <cell r="C791">
            <v>9</v>
          </cell>
        </row>
        <row r="793">
          <cell r="C793">
            <v>330</v>
          </cell>
        </row>
        <row r="799">
          <cell r="C799">
            <v>0</v>
          </cell>
        </row>
        <row r="805">
          <cell r="C805">
            <v>753</v>
          </cell>
        </row>
        <row r="811">
          <cell r="C811">
            <v>650</v>
          </cell>
        </row>
        <row r="814">
          <cell r="C814">
            <v>0</v>
          </cell>
        </row>
        <row r="817">
          <cell r="C817">
            <v>0</v>
          </cell>
        </row>
        <row r="819">
          <cell r="C819">
            <v>0</v>
          </cell>
        </row>
        <row r="821">
          <cell r="C821">
            <v>1921</v>
          </cell>
        </row>
        <row r="827">
          <cell r="C827">
            <v>29</v>
          </cell>
        </row>
        <row r="829">
          <cell r="C829">
            <v>0</v>
          </cell>
        </row>
        <row r="831">
          <cell r="C831">
            <v>0</v>
          </cell>
        </row>
        <row r="847">
          <cell r="C847">
            <v>0</v>
          </cell>
        </row>
        <row r="853">
          <cell r="C853">
            <v>0</v>
          </cell>
        </row>
        <row r="856">
          <cell r="C856">
            <v>850</v>
          </cell>
        </row>
        <row r="868">
          <cell r="C868">
            <v>11</v>
          </cell>
        </row>
        <row r="870">
          <cell r="C870">
            <v>2319</v>
          </cell>
        </row>
        <row r="873">
          <cell r="C873">
            <v>552</v>
          </cell>
        </row>
        <row r="875">
          <cell r="C875">
            <v>55</v>
          </cell>
        </row>
        <row r="877">
          <cell r="C877">
            <v>2196</v>
          </cell>
        </row>
        <row r="880">
          <cell r="C880">
            <v>8609</v>
          </cell>
        </row>
        <row r="909">
          <cell r="C909">
            <v>5698</v>
          </cell>
        </row>
        <row r="938">
          <cell r="C938">
            <v>8416</v>
          </cell>
        </row>
        <row r="959">
          <cell r="C959">
            <v>8</v>
          </cell>
        </row>
        <row r="965">
          <cell r="C965">
            <v>0</v>
          </cell>
        </row>
        <row r="976">
          <cell r="C976">
            <v>3734</v>
          </cell>
        </row>
        <row r="987">
          <cell r="C987">
            <v>433</v>
          </cell>
        </row>
        <row r="993">
          <cell r="C993">
            <v>4176</v>
          </cell>
        </row>
        <row r="1000">
          <cell r="C1000">
            <v>144</v>
          </cell>
        </row>
        <row r="1004">
          <cell r="C1004">
            <v>0</v>
          </cell>
        </row>
        <row r="1008">
          <cell r="C1008">
            <v>431</v>
          </cell>
        </row>
        <row r="1012">
          <cell r="C1012">
            <v>1382</v>
          </cell>
        </row>
        <row r="1042">
          <cell r="C1042">
            <v>0</v>
          </cell>
        </row>
        <row r="1052">
          <cell r="C1052">
            <v>0</v>
          </cell>
        </row>
        <row r="1062">
          <cell r="C1062">
            <v>560</v>
          </cell>
        </row>
        <row r="1067">
          <cell r="C1067">
            <v>0</v>
          </cell>
        </row>
        <row r="1074">
          <cell r="C1074">
            <v>7239</v>
          </cell>
        </row>
        <row r="1079">
          <cell r="C1079">
            <v>0</v>
          </cell>
        </row>
        <row r="1083">
          <cell r="C1083">
            <v>157</v>
          </cell>
        </row>
        <row r="1093">
          <cell r="C1093">
            <v>234</v>
          </cell>
        </row>
        <row r="1109">
          <cell r="C1109">
            <v>0</v>
          </cell>
        </row>
        <row r="1114">
          <cell r="C1114">
            <v>0</v>
          </cell>
        </row>
        <row r="1128">
          <cell r="C1128">
            <v>128</v>
          </cell>
        </row>
        <row r="1137">
          <cell r="C1137">
            <v>0</v>
          </cell>
        </row>
        <row r="1144">
          <cell r="C1144">
            <v>23</v>
          </cell>
        </row>
        <row r="1151">
          <cell r="C1151">
            <v>5</v>
          </cell>
        </row>
        <row r="1159">
          <cell r="C1159">
            <v>461</v>
          </cell>
        </row>
        <row r="1169">
          <cell r="C1169">
            <v>171</v>
          </cell>
        </row>
        <row r="1176">
          <cell r="C1176">
            <v>0</v>
          </cell>
        </row>
        <row r="1182">
          <cell r="C1182">
            <v>12</v>
          </cell>
        </row>
        <row r="1186">
          <cell r="C1186">
            <v>0</v>
          </cell>
        </row>
        <row r="1193">
          <cell r="C1193">
            <v>0</v>
          </cell>
        </row>
        <row r="1203">
          <cell r="C1203">
            <v>70</v>
          </cell>
        </row>
        <row r="1209">
          <cell r="C1209">
            <v>0</v>
          </cell>
        </row>
        <row r="1212">
          <cell r="C1212">
            <v>0</v>
          </cell>
        </row>
        <row r="1215">
          <cell r="C1215">
            <v>0</v>
          </cell>
        </row>
        <row r="1216">
          <cell r="C1216">
            <v>0</v>
          </cell>
        </row>
        <row r="1217">
          <cell r="C1217">
            <v>0</v>
          </cell>
        </row>
        <row r="1218">
          <cell r="C1218">
            <v>0</v>
          </cell>
        </row>
        <row r="1219">
          <cell r="C1219">
            <v>0</v>
          </cell>
        </row>
        <row r="1220">
          <cell r="C1220">
            <v>0</v>
          </cell>
        </row>
        <row r="1221">
          <cell r="C1221">
            <v>0</v>
          </cell>
        </row>
        <row r="1222">
          <cell r="C1222">
            <v>0</v>
          </cell>
        </row>
        <row r="1223">
          <cell r="C1223">
            <v>0</v>
          </cell>
        </row>
        <row r="1225">
          <cell r="C1225">
            <v>763</v>
          </cell>
        </row>
        <row r="1243">
          <cell r="C1243">
            <v>17</v>
          </cell>
        </row>
        <row r="1246">
          <cell r="C1246">
            <v>0</v>
          </cell>
        </row>
        <row r="1260">
          <cell r="C1260">
            <v>0</v>
          </cell>
        </row>
        <row r="1266">
          <cell r="C1266">
            <v>0</v>
          </cell>
        </row>
        <row r="1275">
          <cell r="C1275">
            <v>42</v>
          </cell>
        </row>
        <row r="1288">
          <cell r="C1288">
            <v>37</v>
          </cell>
        </row>
        <row r="1304">
          <cell r="C1304">
            <v>0</v>
          </cell>
        </row>
        <row r="1306">
          <cell r="C1306">
            <v>10918</v>
          </cell>
        </row>
        <row r="1315">
          <cell r="C1315">
            <v>15</v>
          </cell>
        </row>
        <row r="1319">
          <cell r="C1319">
            <v>180</v>
          </cell>
        </row>
        <row r="1323">
          <cell r="C1323">
            <v>264</v>
          </cell>
        </row>
        <row r="1338">
          <cell r="C1338">
            <v>0</v>
          </cell>
        </row>
        <row r="1352">
          <cell r="C1352">
            <v>0</v>
          </cell>
        </row>
        <row r="1358">
          <cell r="C1358">
            <v>115</v>
          </cell>
        </row>
        <row r="1364">
          <cell r="C1364">
            <v>0</v>
          </cell>
        </row>
        <row r="1377">
          <cell r="C1377">
            <v>291</v>
          </cell>
        </row>
        <row r="1380">
          <cell r="C1380">
            <v>0</v>
          </cell>
        </row>
        <row r="1387">
          <cell r="C1387">
            <v>208</v>
          </cell>
        </row>
        <row r="1394">
          <cell r="C1394">
            <v>0</v>
          </cell>
        </row>
        <row r="1397">
          <cell r="C139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zoomScalePageLayoutView="0" workbookViewId="0" topLeftCell="A1">
      <selection activeCell="K13" sqref="K13"/>
    </sheetView>
  </sheetViews>
  <sheetFormatPr defaultColWidth="9.140625" defaultRowHeight="15"/>
  <cols>
    <col min="1" max="3" width="9.00390625" style="1" customWidth="1"/>
    <col min="4" max="4" width="10.421875" style="1" bestFit="1" customWidth="1"/>
    <col min="5" max="5" width="18.28125" style="1" bestFit="1" customWidth="1"/>
    <col min="6" max="16384" width="9.00390625" style="1" customWidth="1"/>
  </cols>
  <sheetData>
    <row r="1" spans="1:3" ht="20.25">
      <c r="A1" s="332" t="s">
        <v>482</v>
      </c>
      <c r="B1" s="332"/>
      <c r="C1" s="332"/>
    </row>
    <row r="2" spans="1:3" ht="8.25" customHeight="1">
      <c r="A2" s="2"/>
      <c r="B2" s="2"/>
      <c r="C2" s="2"/>
    </row>
    <row r="3" spans="1:13" s="4" customFormat="1" ht="35.25">
      <c r="A3" s="333" t="s">
        <v>480</v>
      </c>
      <c r="B3" s="333"/>
      <c r="C3" s="333"/>
      <c r="D3" s="333"/>
      <c r="E3" s="333"/>
      <c r="F3" s="333"/>
      <c r="G3" s="333"/>
      <c r="H3" s="333"/>
      <c r="I3" s="333"/>
      <c r="J3" s="333"/>
      <c r="K3" s="333"/>
      <c r="L3" s="333"/>
      <c r="M3" s="3"/>
    </row>
    <row r="5" spans="2:10" ht="18" customHeight="1">
      <c r="B5" s="334"/>
      <c r="C5" s="334"/>
      <c r="D5" s="334"/>
      <c r="E5" s="334"/>
      <c r="F5" s="334"/>
      <c r="G5" s="334"/>
      <c r="H5" s="334"/>
      <c r="I5" s="334"/>
      <c r="J5" s="334"/>
    </row>
    <row r="6" spans="2:10" ht="27.75" customHeight="1">
      <c r="B6" s="5" t="s">
        <v>2660</v>
      </c>
      <c r="C6" s="5"/>
      <c r="D6" s="5"/>
      <c r="E6" s="5"/>
      <c r="F6" s="5"/>
      <c r="G6" s="5"/>
      <c r="H6" s="5"/>
      <c r="I6" s="5"/>
      <c r="J6" s="5"/>
    </row>
    <row r="7" spans="2:10" ht="27.75" customHeight="1">
      <c r="B7" s="5" t="s">
        <v>2661</v>
      </c>
      <c r="C7" s="5"/>
      <c r="D7" s="5"/>
      <c r="E7" s="5"/>
      <c r="F7" s="5"/>
      <c r="G7" s="5"/>
      <c r="H7" s="5"/>
      <c r="I7" s="5"/>
      <c r="J7" s="5"/>
    </row>
    <row r="8" spans="2:10" ht="27.75" customHeight="1">
      <c r="B8" s="5" t="s">
        <v>2662</v>
      </c>
      <c r="C8" s="5"/>
      <c r="D8" s="5"/>
      <c r="E8" s="5"/>
      <c r="F8" s="5"/>
      <c r="G8" s="5"/>
      <c r="H8" s="5"/>
      <c r="I8" s="5"/>
      <c r="J8" s="5"/>
    </row>
    <row r="9" spans="2:10" ht="27.75" customHeight="1">
      <c r="B9" s="5" t="s">
        <v>2663</v>
      </c>
      <c r="C9" s="5"/>
      <c r="D9" s="5"/>
      <c r="E9" s="5"/>
      <c r="F9" s="5"/>
      <c r="G9" s="5"/>
      <c r="H9" s="5"/>
      <c r="I9" s="5"/>
      <c r="J9" s="5"/>
    </row>
    <row r="10" spans="2:10" ht="27.75" customHeight="1">
      <c r="B10" s="5" t="s">
        <v>2664</v>
      </c>
      <c r="C10" s="5"/>
      <c r="D10" s="5"/>
      <c r="E10" s="5"/>
      <c r="F10" s="5"/>
      <c r="G10" s="5"/>
      <c r="H10" s="5"/>
      <c r="I10" s="5"/>
      <c r="J10" s="5"/>
    </row>
    <row r="11" spans="2:10" ht="27.75" customHeight="1">
      <c r="B11" s="5" t="s">
        <v>2665</v>
      </c>
      <c r="C11" s="5"/>
      <c r="D11" s="5"/>
      <c r="E11" s="5"/>
      <c r="F11" s="5"/>
      <c r="G11" s="5"/>
      <c r="H11" s="5"/>
      <c r="I11" s="5"/>
      <c r="J11" s="5"/>
    </row>
    <row r="12" spans="2:10" ht="27.75" customHeight="1">
      <c r="B12" s="5" t="s">
        <v>2666</v>
      </c>
      <c r="C12" s="5"/>
      <c r="D12" s="5"/>
      <c r="E12" s="5"/>
      <c r="F12" s="5"/>
      <c r="G12" s="5"/>
      <c r="H12" s="5"/>
      <c r="I12" s="5"/>
      <c r="J12" s="5"/>
    </row>
    <row r="13" spans="2:10" ht="27.75" customHeight="1">
      <c r="B13" s="5" t="s">
        <v>2667</v>
      </c>
      <c r="C13" s="330"/>
      <c r="D13" s="330"/>
      <c r="E13" s="330"/>
      <c r="F13" s="330"/>
      <c r="G13" s="330"/>
      <c r="H13" s="330"/>
      <c r="I13" s="6"/>
      <c r="J13" s="6"/>
    </row>
    <row r="14" spans="2:10" ht="27.75" customHeight="1">
      <c r="B14" s="5" t="s">
        <v>2668</v>
      </c>
      <c r="C14" s="330"/>
      <c r="D14" s="330"/>
      <c r="E14" s="330"/>
      <c r="F14" s="330"/>
      <c r="G14" s="330"/>
      <c r="H14" s="330"/>
      <c r="I14" s="6"/>
      <c r="J14" s="6"/>
    </row>
    <row r="15" spans="2:10" ht="27.75" customHeight="1">
      <c r="B15" s="5" t="s">
        <v>2669</v>
      </c>
      <c r="C15" s="330"/>
      <c r="D15" s="330"/>
      <c r="E15" s="330"/>
      <c r="F15" s="330"/>
      <c r="G15" s="330"/>
      <c r="H15" s="330"/>
      <c r="I15" s="6"/>
      <c r="J15" s="6"/>
    </row>
    <row r="16" spans="2:10" ht="54" customHeight="1">
      <c r="B16" s="335" t="s">
        <v>481</v>
      </c>
      <c r="C16" s="335"/>
      <c r="D16" s="335"/>
      <c r="E16" s="335"/>
      <c r="F16" s="335"/>
      <c r="G16" s="335"/>
      <c r="H16" s="335"/>
      <c r="I16" s="335"/>
      <c r="J16" s="335"/>
    </row>
    <row r="17" spans="2:10" ht="31.5" customHeight="1">
      <c r="B17" s="331" t="s">
        <v>483</v>
      </c>
      <c r="C17" s="331"/>
      <c r="D17" s="331"/>
      <c r="E17" s="331"/>
      <c r="F17" s="331"/>
      <c r="G17" s="331"/>
      <c r="H17" s="331"/>
      <c r="I17" s="331"/>
      <c r="J17" s="331"/>
    </row>
  </sheetData>
  <sheetProtection/>
  <mergeCells count="5">
    <mergeCell ref="B17:J17"/>
    <mergeCell ref="A1:C1"/>
    <mergeCell ref="A3:L3"/>
    <mergeCell ref="B5:J5"/>
    <mergeCell ref="B16:J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R127"/>
  <sheetViews>
    <sheetView zoomScalePageLayoutView="0" workbookViewId="0" topLeftCell="A1">
      <selection activeCell="E11" sqref="E11"/>
    </sheetView>
  </sheetViews>
  <sheetFormatPr defaultColWidth="9.140625" defaultRowHeight="15"/>
  <cols>
    <col min="1" max="1" width="42.421875" style="36" customWidth="1"/>
    <col min="2" max="4" width="8.421875" style="42" customWidth="1"/>
    <col min="5" max="6" width="8.421875" style="36" customWidth="1"/>
    <col min="7" max="7" width="36.28125" style="36" customWidth="1"/>
    <col min="8" max="10" width="8.421875" style="43" customWidth="1"/>
    <col min="11" max="12" width="8.421875" style="44" customWidth="1"/>
    <col min="13" max="252" width="9.140625" style="36" customWidth="1"/>
    <col min="253" max="16384" width="9.140625" style="36" customWidth="1"/>
  </cols>
  <sheetData>
    <row r="1" spans="1:12" s="9" customFormat="1" ht="31.5" customHeight="1">
      <c r="A1" s="360" t="s">
        <v>2677</v>
      </c>
      <c r="B1" s="360"/>
      <c r="C1" s="360"/>
      <c r="D1" s="360"/>
      <c r="E1" s="360"/>
      <c r="F1" s="360"/>
      <c r="G1" s="360"/>
      <c r="H1" s="360"/>
      <c r="I1" s="360"/>
      <c r="J1" s="360"/>
      <c r="K1" s="360"/>
      <c r="L1" s="360"/>
    </row>
    <row r="2" spans="1:12" s="9" customFormat="1" ht="24" customHeight="1">
      <c r="A2" s="11" t="s">
        <v>488</v>
      </c>
      <c r="B2" s="12"/>
      <c r="C2" s="12"/>
      <c r="D2" s="12"/>
      <c r="E2" s="13"/>
      <c r="F2" s="13"/>
      <c r="G2" s="13"/>
      <c r="H2" s="12"/>
      <c r="I2" s="12"/>
      <c r="J2" s="12"/>
      <c r="K2" s="13"/>
      <c r="L2" s="14" t="s">
        <v>489</v>
      </c>
    </row>
    <row r="3" spans="1:12" s="9" customFormat="1" ht="27.75" customHeight="1">
      <c r="A3" s="15" t="s">
        <v>490</v>
      </c>
      <c r="B3" s="16" t="s">
        <v>491</v>
      </c>
      <c r="C3" s="17" t="s">
        <v>492</v>
      </c>
      <c r="D3" s="17" t="s">
        <v>493</v>
      </c>
      <c r="E3" s="18" t="s">
        <v>494</v>
      </c>
      <c r="F3" s="18" t="s">
        <v>495</v>
      </c>
      <c r="G3" s="18" t="s">
        <v>490</v>
      </c>
      <c r="H3" s="17" t="s">
        <v>496</v>
      </c>
      <c r="I3" s="17" t="s">
        <v>497</v>
      </c>
      <c r="J3" s="17" t="s">
        <v>498</v>
      </c>
      <c r="K3" s="18" t="s">
        <v>494</v>
      </c>
      <c r="L3" s="18" t="s">
        <v>495</v>
      </c>
    </row>
    <row r="4" spans="1:12" s="9" customFormat="1" ht="18" customHeight="1">
      <c r="A4" s="19" t="s">
        <v>499</v>
      </c>
      <c r="B4" s="20"/>
      <c r="C4" s="20"/>
      <c r="D4" s="20"/>
      <c r="E4" s="21"/>
      <c r="F4" s="21"/>
      <c r="G4" s="22" t="s">
        <v>500</v>
      </c>
      <c r="H4" s="20"/>
      <c r="I4" s="20"/>
      <c r="J4" s="20"/>
      <c r="K4" s="21"/>
      <c r="L4" s="23"/>
    </row>
    <row r="5" spans="1:12" s="9" customFormat="1" ht="18" customHeight="1">
      <c r="A5" s="19" t="s">
        <v>501</v>
      </c>
      <c r="B5" s="24"/>
      <c r="C5" s="24"/>
      <c r="D5" s="20"/>
      <c r="E5" s="22"/>
      <c r="F5" s="23"/>
      <c r="G5" s="22" t="s">
        <v>502</v>
      </c>
      <c r="H5" s="20"/>
      <c r="I5" s="20"/>
      <c r="J5" s="20"/>
      <c r="K5" s="21"/>
      <c r="L5" s="23"/>
    </row>
    <row r="6" spans="1:12" s="9" customFormat="1" ht="18" customHeight="1">
      <c r="A6" s="19" t="s">
        <v>503</v>
      </c>
      <c r="B6" s="20"/>
      <c r="C6" s="24"/>
      <c r="D6" s="20"/>
      <c r="E6" s="22"/>
      <c r="F6" s="21"/>
      <c r="G6" s="22" t="s">
        <v>504</v>
      </c>
      <c r="H6" s="20"/>
      <c r="I6" s="20"/>
      <c r="J6" s="20"/>
      <c r="K6" s="21"/>
      <c r="L6" s="21"/>
    </row>
    <row r="7" spans="1:12" s="9" customFormat="1" ht="18" customHeight="1">
      <c r="A7" s="19" t="s">
        <v>505</v>
      </c>
      <c r="B7" s="20"/>
      <c r="C7" s="24"/>
      <c r="D7" s="20"/>
      <c r="E7" s="22"/>
      <c r="F7" s="23"/>
      <c r="G7" s="22" t="s">
        <v>506</v>
      </c>
      <c r="H7" s="20"/>
      <c r="I7" s="20"/>
      <c r="J7" s="20"/>
      <c r="K7" s="21"/>
      <c r="L7" s="23"/>
    </row>
    <row r="8" spans="1:12" s="9" customFormat="1" ht="18" customHeight="1">
      <c r="A8" s="19" t="s">
        <v>507</v>
      </c>
      <c r="B8" s="20"/>
      <c r="C8" s="24"/>
      <c r="D8" s="20"/>
      <c r="E8" s="22"/>
      <c r="F8" s="21"/>
      <c r="G8" s="22" t="s">
        <v>508</v>
      </c>
      <c r="H8" s="20"/>
      <c r="I8" s="20"/>
      <c r="J8" s="20"/>
      <c r="K8" s="21"/>
      <c r="L8" s="21"/>
    </row>
    <row r="9" spans="1:12" s="9" customFormat="1" ht="18" customHeight="1">
      <c r="A9" s="19" t="s">
        <v>509</v>
      </c>
      <c r="B9" s="24"/>
      <c r="C9" s="24"/>
      <c r="D9" s="20"/>
      <c r="E9" s="22"/>
      <c r="F9" s="23"/>
      <c r="G9" s="22" t="s">
        <v>510</v>
      </c>
      <c r="H9" s="20"/>
      <c r="I9" s="20"/>
      <c r="J9" s="20"/>
      <c r="K9" s="21"/>
      <c r="L9" s="23"/>
    </row>
    <row r="10" spans="1:12" s="9" customFormat="1" ht="18" customHeight="1">
      <c r="A10" s="19" t="s">
        <v>511</v>
      </c>
      <c r="B10" s="24"/>
      <c r="C10" s="24"/>
      <c r="D10" s="20"/>
      <c r="E10" s="22"/>
      <c r="F10" s="23"/>
      <c r="G10" s="22" t="s">
        <v>512</v>
      </c>
      <c r="H10" s="20"/>
      <c r="I10" s="20"/>
      <c r="J10" s="20"/>
      <c r="K10" s="21"/>
      <c r="L10" s="23"/>
    </row>
    <row r="11" spans="1:12" s="9" customFormat="1" ht="18" customHeight="1">
      <c r="A11" s="19" t="s">
        <v>513</v>
      </c>
      <c r="B11" s="24"/>
      <c r="C11" s="24"/>
      <c r="D11" s="20"/>
      <c r="E11" s="22"/>
      <c r="F11" s="23"/>
      <c r="G11" s="22" t="s">
        <v>514</v>
      </c>
      <c r="H11" s="20"/>
      <c r="I11" s="20"/>
      <c r="J11" s="20"/>
      <c r="K11" s="21"/>
      <c r="L11" s="23"/>
    </row>
    <row r="12" spans="1:12" s="9" customFormat="1" ht="18" customHeight="1">
      <c r="A12" s="19" t="s">
        <v>515</v>
      </c>
      <c r="B12" s="24"/>
      <c r="C12" s="24"/>
      <c r="D12" s="20"/>
      <c r="E12" s="22"/>
      <c r="F12" s="23"/>
      <c r="G12" s="22" t="s">
        <v>516</v>
      </c>
      <c r="H12" s="20"/>
      <c r="I12" s="20"/>
      <c r="J12" s="20"/>
      <c r="K12" s="21"/>
      <c r="L12" s="23"/>
    </row>
    <row r="13" spans="1:12" s="9" customFormat="1" ht="18" customHeight="1">
      <c r="A13" s="19" t="s">
        <v>517</v>
      </c>
      <c r="B13" s="24"/>
      <c r="C13" s="24"/>
      <c r="D13" s="20"/>
      <c r="E13" s="22"/>
      <c r="F13" s="23"/>
      <c r="G13" s="22" t="s">
        <v>518</v>
      </c>
      <c r="H13" s="20"/>
      <c r="I13" s="20"/>
      <c r="J13" s="20"/>
      <c r="K13" s="21"/>
      <c r="L13" s="23"/>
    </row>
    <row r="14" spans="1:12" s="9" customFormat="1" ht="18" customHeight="1">
      <c r="A14" s="19" t="s">
        <v>519</v>
      </c>
      <c r="B14" s="24"/>
      <c r="C14" s="24"/>
      <c r="D14" s="20"/>
      <c r="E14" s="22"/>
      <c r="F14" s="23"/>
      <c r="G14" s="22" t="s">
        <v>520</v>
      </c>
      <c r="H14" s="20"/>
      <c r="I14" s="20"/>
      <c r="J14" s="20"/>
      <c r="K14" s="21"/>
      <c r="L14" s="23"/>
    </row>
    <row r="15" spans="1:12" s="9" customFormat="1" ht="18" customHeight="1">
      <c r="A15" s="19" t="s">
        <v>521</v>
      </c>
      <c r="B15" s="24"/>
      <c r="C15" s="24"/>
      <c r="D15" s="20"/>
      <c r="E15" s="22"/>
      <c r="F15" s="23"/>
      <c r="G15" s="22" t="s">
        <v>522</v>
      </c>
      <c r="H15" s="20"/>
      <c r="I15" s="20"/>
      <c r="J15" s="20"/>
      <c r="K15" s="21"/>
      <c r="L15" s="23"/>
    </row>
    <row r="16" spans="1:252" s="28" customFormat="1" ht="18" customHeight="1">
      <c r="A16" s="19" t="s">
        <v>523</v>
      </c>
      <c r="B16" s="25"/>
      <c r="C16" s="25"/>
      <c r="D16" s="20"/>
      <c r="E16" s="26"/>
      <c r="F16" s="26"/>
      <c r="G16" s="22" t="s">
        <v>502</v>
      </c>
      <c r="H16" s="20"/>
      <c r="I16" s="25"/>
      <c r="J16" s="25"/>
      <c r="K16" s="26"/>
      <c r="L16" s="26"/>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12" s="9" customFormat="1" ht="16.5" customHeight="1">
      <c r="A17" s="19" t="s">
        <v>524</v>
      </c>
      <c r="B17" s="25"/>
      <c r="C17" s="25"/>
      <c r="D17" s="20"/>
      <c r="E17" s="26"/>
      <c r="F17" s="26"/>
      <c r="G17" s="22" t="s">
        <v>504</v>
      </c>
      <c r="H17" s="20"/>
      <c r="I17" s="25"/>
      <c r="J17" s="25"/>
      <c r="K17" s="21"/>
      <c r="L17" s="21"/>
    </row>
    <row r="18" spans="1:12" s="9" customFormat="1" ht="16.5" customHeight="1">
      <c r="A18" s="19" t="s">
        <v>525</v>
      </c>
      <c r="B18" s="20"/>
      <c r="C18" s="20"/>
      <c r="D18" s="20"/>
      <c r="E18" s="21"/>
      <c r="F18" s="21"/>
      <c r="G18" s="22" t="s">
        <v>506</v>
      </c>
      <c r="H18" s="20"/>
      <c r="I18" s="20"/>
      <c r="J18" s="20"/>
      <c r="K18" s="21"/>
      <c r="L18" s="23"/>
    </row>
    <row r="19" spans="1:12" s="9" customFormat="1" ht="18" customHeight="1">
      <c r="A19" s="19" t="s">
        <v>526</v>
      </c>
      <c r="B19" s="29"/>
      <c r="C19" s="29"/>
      <c r="D19" s="20"/>
      <c r="E19" s="30"/>
      <c r="F19" s="30"/>
      <c r="G19" s="22" t="s">
        <v>508</v>
      </c>
      <c r="H19" s="20"/>
      <c r="I19" s="20"/>
      <c r="J19" s="20"/>
      <c r="K19" s="21"/>
      <c r="L19" s="21"/>
    </row>
    <row r="20" spans="1:252" s="28" customFormat="1" ht="18" customHeight="1">
      <c r="A20" s="19" t="s">
        <v>527</v>
      </c>
      <c r="B20" s="25"/>
      <c r="C20" s="25"/>
      <c r="D20" s="20"/>
      <c r="E20" s="31"/>
      <c r="F20" s="26"/>
      <c r="G20" s="22" t="s">
        <v>510</v>
      </c>
      <c r="H20" s="20"/>
      <c r="I20" s="20"/>
      <c r="J20" s="20"/>
      <c r="K20" s="21"/>
      <c r="L20" s="26"/>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12" ht="14.25">
      <c r="A21" s="19" t="s">
        <v>528</v>
      </c>
      <c r="B21" s="32"/>
      <c r="C21" s="32"/>
      <c r="D21" s="20"/>
      <c r="E21" s="31"/>
      <c r="F21" s="33"/>
      <c r="G21" s="34" t="s">
        <v>512</v>
      </c>
      <c r="H21" s="35"/>
      <c r="I21" s="35"/>
      <c r="J21" s="35"/>
      <c r="K21" s="34"/>
      <c r="L21" s="34"/>
    </row>
    <row r="22" spans="1:12" ht="14.25">
      <c r="A22" s="19" t="s">
        <v>529</v>
      </c>
      <c r="B22" s="32"/>
      <c r="C22" s="32"/>
      <c r="D22" s="20"/>
      <c r="E22" s="31"/>
      <c r="F22" s="33"/>
      <c r="G22" s="34" t="s">
        <v>514</v>
      </c>
      <c r="H22" s="35"/>
      <c r="I22" s="35"/>
      <c r="J22" s="35"/>
      <c r="K22" s="34"/>
      <c r="L22" s="34"/>
    </row>
    <row r="23" spans="1:12" ht="14.25">
      <c r="A23" s="19" t="s">
        <v>530</v>
      </c>
      <c r="B23" s="32"/>
      <c r="C23" s="32"/>
      <c r="D23" s="20"/>
      <c r="E23" s="31"/>
      <c r="F23" s="33"/>
      <c r="G23" s="34" t="s">
        <v>516</v>
      </c>
      <c r="H23" s="35"/>
      <c r="I23" s="35"/>
      <c r="J23" s="35"/>
      <c r="K23" s="34"/>
      <c r="L23" s="34"/>
    </row>
    <row r="24" spans="1:12" ht="14.25">
      <c r="A24" s="19" t="s">
        <v>531</v>
      </c>
      <c r="B24" s="32"/>
      <c r="C24" s="32"/>
      <c r="D24" s="20"/>
      <c r="E24" s="31"/>
      <c r="F24" s="33"/>
      <c r="G24" s="34" t="s">
        <v>518</v>
      </c>
      <c r="H24" s="35"/>
      <c r="I24" s="35"/>
      <c r="J24" s="35"/>
      <c r="K24" s="34"/>
      <c r="L24" s="34"/>
    </row>
    <row r="25" spans="1:12" ht="14.25">
      <c r="A25" s="19" t="s">
        <v>532</v>
      </c>
      <c r="B25" s="32"/>
      <c r="C25" s="32"/>
      <c r="D25" s="20"/>
      <c r="E25" s="31"/>
      <c r="F25" s="33"/>
      <c r="G25" s="34" t="s">
        <v>520</v>
      </c>
      <c r="H25" s="35"/>
      <c r="I25" s="35"/>
      <c r="J25" s="35"/>
      <c r="K25" s="34"/>
      <c r="L25" s="34"/>
    </row>
    <row r="26" spans="1:12" ht="14.25">
      <c r="A26" s="19" t="s">
        <v>533</v>
      </c>
      <c r="B26" s="32"/>
      <c r="C26" s="32"/>
      <c r="D26" s="20"/>
      <c r="E26" s="31"/>
      <c r="F26" s="33"/>
      <c r="G26" s="34" t="s">
        <v>534</v>
      </c>
      <c r="H26" s="35"/>
      <c r="I26" s="35"/>
      <c r="J26" s="35"/>
      <c r="K26" s="34"/>
      <c r="L26" s="34"/>
    </row>
    <row r="27" spans="1:12" ht="14.25">
      <c r="A27" s="19" t="s">
        <v>535</v>
      </c>
      <c r="B27" s="32"/>
      <c r="C27" s="32"/>
      <c r="D27" s="20"/>
      <c r="E27" s="31"/>
      <c r="F27" s="33"/>
      <c r="G27" s="34" t="s">
        <v>502</v>
      </c>
      <c r="H27" s="35"/>
      <c r="I27" s="35"/>
      <c r="J27" s="35"/>
      <c r="K27" s="34"/>
      <c r="L27" s="34"/>
    </row>
    <row r="28" spans="1:12" ht="14.25">
      <c r="A28" s="19" t="s">
        <v>536</v>
      </c>
      <c r="B28" s="32"/>
      <c r="C28" s="32"/>
      <c r="D28" s="20"/>
      <c r="E28" s="31"/>
      <c r="F28" s="33"/>
      <c r="G28" s="34" t="s">
        <v>504</v>
      </c>
      <c r="H28" s="35"/>
      <c r="I28" s="35"/>
      <c r="J28" s="35"/>
      <c r="K28" s="34"/>
      <c r="L28" s="34"/>
    </row>
    <row r="29" spans="1:12" ht="14.25">
      <c r="A29" s="19" t="s">
        <v>537</v>
      </c>
      <c r="B29" s="32"/>
      <c r="C29" s="32"/>
      <c r="D29" s="20"/>
      <c r="E29" s="31"/>
      <c r="F29" s="33"/>
      <c r="G29" s="34" t="s">
        <v>506</v>
      </c>
      <c r="H29" s="35"/>
      <c r="I29" s="35"/>
      <c r="J29" s="35"/>
      <c r="K29" s="34"/>
      <c r="L29" s="34"/>
    </row>
    <row r="30" spans="1:12" ht="14.25">
      <c r="A30" s="19" t="s">
        <v>538</v>
      </c>
      <c r="B30" s="32"/>
      <c r="C30" s="32"/>
      <c r="D30" s="20"/>
      <c r="E30" s="31"/>
      <c r="F30" s="33"/>
      <c r="G30" s="34" t="s">
        <v>508</v>
      </c>
      <c r="H30" s="35"/>
      <c r="I30" s="35"/>
      <c r="J30" s="35"/>
      <c r="K30" s="34"/>
      <c r="L30" s="34"/>
    </row>
    <row r="31" spans="1:12" ht="14.25">
      <c r="A31" s="19" t="s">
        <v>539</v>
      </c>
      <c r="B31" s="32"/>
      <c r="C31" s="32"/>
      <c r="D31" s="20"/>
      <c r="E31" s="31"/>
      <c r="F31" s="33"/>
      <c r="G31" s="34" t="s">
        <v>510</v>
      </c>
      <c r="H31" s="35"/>
      <c r="I31" s="35"/>
      <c r="J31" s="35"/>
      <c r="K31" s="34"/>
      <c r="L31" s="34"/>
    </row>
    <row r="32" spans="1:12" ht="14.25">
      <c r="A32" s="19" t="s">
        <v>540</v>
      </c>
      <c r="B32" s="32"/>
      <c r="C32" s="32"/>
      <c r="D32" s="20"/>
      <c r="E32" s="31"/>
      <c r="F32" s="33"/>
      <c r="G32" s="34" t="s">
        <v>512</v>
      </c>
      <c r="H32" s="35"/>
      <c r="I32" s="35"/>
      <c r="J32" s="35"/>
      <c r="K32" s="34"/>
      <c r="L32" s="34"/>
    </row>
    <row r="33" spans="1:12" ht="14.25">
      <c r="A33" s="19" t="s">
        <v>541</v>
      </c>
      <c r="B33" s="32"/>
      <c r="C33" s="32"/>
      <c r="D33" s="20"/>
      <c r="E33" s="31"/>
      <c r="F33" s="33"/>
      <c r="G33" s="34" t="s">
        <v>514</v>
      </c>
      <c r="H33" s="35"/>
      <c r="I33" s="35"/>
      <c r="J33" s="35"/>
      <c r="K33" s="34"/>
      <c r="L33" s="34"/>
    </row>
    <row r="34" spans="1:12" ht="14.25">
      <c r="A34" s="19" t="s">
        <v>542</v>
      </c>
      <c r="B34" s="32"/>
      <c r="C34" s="32"/>
      <c r="D34" s="32"/>
      <c r="E34" s="31"/>
      <c r="F34" s="33"/>
      <c r="G34" s="34" t="s">
        <v>516</v>
      </c>
      <c r="H34" s="35"/>
      <c r="I34" s="35"/>
      <c r="J34" s="35"/>
      <c r="K34" s="34"/>
      <c r="L34" s="34"/>
    </row>
    <row r="35" spans="1:12" ht="14.25">
      <c r="A35" s="19" t="s">
        <v>543</v>
      </c>
      <c r="B35" s="32"/>
      <c r="C35" s="32"/>
      <c r="D35" s="20"/>
      <c r="E35" s="31"/>
      <c r="F35" s="33"/>
      <c r="G35" s="34" t="s">
        <v>518</v>
      </c>
      <c r="H35" s="35"/>
      <c r="I35" s="35"/>
      <c r="J35" s="35"/>
      <c r="K35" s="34"/>
      <c r="L35" s="34"/>
    </row>
    <row r="36" spans="1:12" ht="14.25">
      <c r="A36" s="19" t="s">
        <v>544</v>
      </c>
      <c r="B36" s="32"/>
      <c r="C36" s="32"/>
      <c r="D36" s="20"/>
      <c r="E36" s="31"/>
      <c r="F36" s="33"/>
      <c r="G36" s="34" t="s">
        <v>520</v>
      </c>
      <c r="H36" s="35"/>
      <c r="I36" s="35"/>
      <c r="J36" s="35"/>
      <c r="K36" s="34"/>
      <c r="L36" s="34"/>
    </row>
    <row r="37" spans="1:12" ht="14.25">
      <c r="A37" s="19" t="s">
        <v>545</v>
      </c>
      <c r="B37" s="32"/>
      <c r="C37" s="32"/>
      <c r="D37" s="20"/>
      <c r="E37" s="31"/>
      <c r="F37" s="33"/>
      <c r="G37" s="34" t="s">
        <v>546</v>
      </c>
      <c r="H37" s="35"/>
      <c r="I37" s="35"/>
      <c r="J37" s="35"/>
      <c r="K37" s="34"/>
      <c r="L37" s="34"/>
    </row>
    <row r="38" spans="1:12" ht="14.25">
      <c r="A38" s="19" t="s">
        <v>547</v>
      </c>
      <c r="B38" s="32"/>
      <c r="C38" s="32"/>
      <c r="D38" s="20"/>
      <c r="E38" s="31"/>
      <c r="F38" s="33"/>
      <c r="G38" s="34" t="s">
        <v>548</v>
      </c>
      <c r="H38" s="35"/>
      <c r="I38" s="35"/>
      <c r="J38" s="35"/>
      <c r="K38" s="34"/>
      <c r="L38" s="34"/>
    </row>
    <row r="39" spans="1:12" ht="14.25">
      <c r="A39" s="19" t="s">
        <v>549</v>
      </c>
      <c r="B39" s="35"/>
      <c r="C39" s="32"/>
      <c r="D39" s="20"/>
      <c r="E39" s="31"/>
      <c r="F39" s="37"/>
      <c r="G39" s="34" t="s">
        <v>550</v>
      </c>
      <c r="H39" s="35"/>
      <c r="I39" s="35"/>
      <c r="J39" s="35"/>
      <c r="K39" s="34"/>
      <c r="L39" s="34"/>
    </row>
    <row r="40" spans="1:12" ht="14.25">
      <c r="A40" s="19" t="s">
        <v>551</v>
      </c>
      <c r="B40" s="32"/>
      <c r="C40" s="35"/>
      <c r="D40" s="20"/>
      <c r="E40" s="31"/>
      <c r="F40" s="33"/>
      <c r="G40" s="34" t="s">
        <v>552</v>
      </c>
      <c r="H40" s="35"/>
      <c r="I40" s="35"/>
      <c r="J40" s="35"/>
      <c r="K40" s="34"/>
      <c r="L40" s="34"/>
    </row>
    <row r="41" spans="1:12" ht="14.25">
      <c r="A41" s="19" t="s">
        <v>553</v>
      </c>
      <c r="B41" s="32"/>
      <c r="C41" s="32"/>
      <c r="D41" s="20"/>
      <c r="E41" s="31"/>
      <c r="F41" s="33"/>
      <c r="G41" s="34" t="s">
        <v>502</v>
      </c>
      <c r="H41" s="35"/>
      <c r="I41" s="35"/>
      <c r="J41" s="35"/>
      <c r="K41" s="34"/>
      <c r="L41" s="34"/>
    </row>
    <row r="42" spans="1:12" ht="14.25">
      <c r="A42" s="19" t="s">
        <v>554</v>
      </c>
      <c r="B42" s="32"/>
      <c r="C42" s="32"/>
      <c r="D42" s="20"/>
      <c r="E42" s="31"/>
      <c r="F42" s="33"/>
      <c r="G42" s="34" t="s">
        <v>504</v>
      </c>
      <c r="H42" s="35"/>
      <c r="I42" s="35"/>
      <c r="J42" s="35"/>
      <c r="K42" s="34"/>
      <c r="L42" s="34"/>
    </row>
    <row r="43" spans="1:12" ht="14.25">
      <c r="A43" s="19" t="s">
        <v>555</v>
      </c>
      <c r="B43" s="32"/>
      <c r="C43" s="32"/>
      <c r="D43" s="20"/>
      <c r="E43" s="31"/>
      <c r="F43" s="33"/>
      <c r="G43" s="34" t="s">
        <v>506</v>
      </c>
      <c r="H43" s="35"/>
      <c r="I43" s="35"/>
      <c r="J43" s="35"/>
      <c r="K43" s="34"/>
      <c r="L43" s="34"/>
    </row>
    <row r="44" spans="1:12" ht="14.25">
      <c r="A44" s="19" t="s">
        <v>556</v>
      </c>
      <c r="B44" s="32"/>
      <c r="C44" s="32"/>
      <c r="D44" s="20"/>
      <c r="E44" s="31"/>
      <c r="F44" s="33"/>
      <c r="G44" s="34" t="s">
        <v>508</v>
      </c>
      <c r="H44" s="35"/>
      <c r="I44" s="35"/>
      <c r="J44" s="35"/>
      <c r="K44" s="34"/>
      <c r="L44" s="34"/>
    </row>
    <row r="45" spans="1:12" ht="14.25">
      <c r="A45" s="19" t="s">
        <v>557</v>
      </c>
      <c r="B45" s="32"/>
      <c r="C45" s="32"/>
      <c r="D45" s="20"/>
      <c r="E45" s="31"/>
      <c r="F45" s="33"/>
      <c r="G45" s="34" t="s">
        <v>510</v>
      </c>
      <c r="H45" s="35"/>
      <c r="I45" s="35"/>
      <c r="J45" s="35"/>
      <c r="K45" s="34"/>
      <c r="L45" s="34"/>
    </row>
    <row r="46" spans="1:12" ht="14.25">
      <c r="A46" s="19" t="s">
        <v>558</v>
      </c>
      <c r="B46" s="32"/>
      <c r="C46" s="32"/>
      <c r="D46" s="20"/>
      <c r="E46" s="31"/>
      <c r="F46" s="33"/>
      <c r="G46" s="34" t="s">
        <v>512</v>
      </c>
      <c r="H46" s="35"/>
      <c r="I46" s="35"/>
      <c r="J46" s="35"/>
      <c r="K46" s="34"/>
      <c r="L46" s="34"/>
    </row>
    <row r="47" spans="1:12" ht="14.25">
      <c r="A47" s="19" t="s">
        <v>559</v>
      </c>
      <c r="B47" s="32"/>
      <c r="C47" s="32"/>
      <c r="D47" s="20"/>
      <c r="E47" s="31"/>
      <c r="F47" s="33"/>
      <c r="G47" s="34" t="s">
        <v>514</v>
      </c>
      <c r="H47" s="35"/>
      <c r="I47" s="35"/>
      <c r="J47" s="35"/>
      <c r="K47" s="34"/>
      <c r="L47" s="34"/>
    </row>
    <row r="48" spans="1:12" ht="14.25">
      <c r="A48" s="22" t="s">
        <v>560</v>
      </c>
      <c r="B48" s="32"/>
      <c r="C48" s="32"/>
      <c r="D48" s="32"/>
      <c r="E48" s="31"/>
      <c r="F48" s="33"/>
      <c r="G48" s="34" t="s">
        <v>516</v>
      </c>
      <c r="H48" s="35"/>
      <c r="I48" s="35"/>
      <c r="J48" s="35"/>
      <c r="K48" s="34"/>
      <c r="L48" s="34"/>
    </row>
    <row r="49" spans="1:12" ht="14.25">
      <c r="A49" s="22" t="s">
        <v>561</v>
      </c>
      <c r="B49" s="32"/>
      <c r="C49" s="32"/>
      <c r="D49" s="20"/>
      <c r="E49" s="31"/>
      <c r="F49" s="33"/>
      <c r="G49" s="34" t="s">
        <v>518</v>
      </c>
      <c r="H49" s="35"/>
      <c r="I49" s="35"/>
      <c r="J49" s="35"/>
      <c r="K49" s="34"/>
      <c r="L49" s="34"/>
    </row>
    <row r="50" spans="1:12" ht="14.25">
      <c r="A50" s="22" t="s">
        <v>562</v>
      </c>
      <c r="B50" s="32"/>
      <c r="C50" s="32"/>
      <c r="D50" s="20"/>
      <c r="E50" s="31"/>
      <c r="F50" s="33"/>
      <c r="G50" s="34" t="s">
        <v>520</v>
      </c>
      <c r="H50" s="35"/>
      <c r="I50" s="35"/>
      <c r="J50" s="35"/>
      <c r="K50" s="34"/>
      <c r="L50" s="34"/>
    </row>
    <row r="51" spans="1:12" ht="14.25">
      <c r="A51" s="22" t="s">
        <v>563</v>
      </c>
      <c r="B51" s="32"/>
      <c r="C51" s="32"/>
      <c r="D51" s="20"/>
      <c r="E51" s="31"/>
      <c r="F51" s="33"/>
      <c r="G51" s="34" t="s">
        <v>564</v>
      </c>
      <c r="H51" s="35"/>
      <c r="I51" s="35"/>
      <c r="J51" s="35"/>
      <c r="K51" s="34"/>
      <c r="L51" s="34"/>
    </row>
    <row r="52" spans="1:12" ht="14.25">
      <c r="A52" s="22"/>
      <c r="B52" s="32"/>
      <c r="C52" s="32"/>
      <c r="D52" s="20"/>
      <c r="E52" s="33"/>
      <c r="F52" s="33"/>
      <c r="G52" s="34" t="s">
        <v>502</v>
      </c>
      <c r="H52" s="35"/>
      <c r="I52" s="35"/>
      <c r="J52" s="35"/>
      <c r="K52" s="34"/>
      <c r="L52" s="34"/>
    </row>
    <row r="53" spans="1:12" ht="14.25">
      <c r="A53" s="22"/>
      <c r="B53" s="32"/>
      <c r="C53" s="32"/>
      <c r="D53" s="20"/>
      <c r="E53" s="33"/>
      <c r="F53" s="33"/>
      <c r="G53" s="34" t="s">
        <v>504</v>
      </c>
      <c r="H53" s="35"/>
      <c r="I53" s="35"/>
      <c r="J53" s="35"/>
      <c r="K53" s="34"/>
      <c r="L53" s="34"/>
    </row>
    <row r="54" spans="1:12" ht="14.25">
      <c r="A54" s="22"/>
      <c r="B54" s="32"/>
      <c r="C54" s="32"/>
      <c r="D54" s="20"/>
      <c r="E54" s="33"/>
      <c r="F54" s="33"/>
      <c r="G54" s="34" t="s">
        <v>506</v>
      </c>
      <c r="H54" s="35"/>
      <c r="I54" s="35"/>
      <c r="J54" s="35"/>
      <c r="K54" s="34"/>
      <c r="L54" s="34"/>
    </row>
    <row r="55" spans="1:12" ht="14.25">
      <c r="A55" s="22"/>
      <c r="B55" s="32"/>
      <c r="C55" s="32"/>
      <c r="D55" s="20"/>
      <c r="E55" s="33"/>
      <c r="F55" s="33"/>
      <c r="G55" s="34" t="s">
        <v>508</v>
      </c>
      <c r="H55" s="35"/>
      <c r="I55" s="35"/>
      <c r="J55" s="35"/>
      <c r="K55" s="34"/>
      <c r="L55" s="34"/>
    </row>
    <row r="56" spans="1:12" ht="14.25">
      <c r="A56" s="22"/>
      <c r="B56" s="32"/>
      <c r="C56" s="32"/>
      <c r="D56" s="20"/>
      <c r="E56" s="33"/>
      <c r="F56" s="33"/>
      <c r="G56" s="34" t="s">
        <v>510</v>
      </c>
      <c r="H56" s="35"/>
      <c r="I56" s="35"/>
      <c r="J56" s="35"/>
      <c r="K56" s="34"/>
      <c r="L56" s="34"/>
    </row>
    <row r="57" spans="1:12" ht="14.25">
      <c r="A57" s="22"/>
      <c r="B57" s="32"/>
      <c r="C57" s="32"/>
      <c r="D57" s="20"/>
      <c r="E57" s="33"/>
      <c r="F57" s="33"/>
      <c r="G57" s="34" t="s">
        <v>512</v>
      </c>
      <c r="H57" s="35"/>
      <c r="I57" s="35"/>
      <c r="J57" s="35"/>
      <c r="K57" s="34"/>
      <c r="L57" s="34"/>
    </row>
    <row r="58" spans="1:12" ht="14.25">
      <c r="A58" s="22"/>
      <c r="B58" s="32"/>
      <c r="C58" s="32"/>
      <c r="D58" s="20"/>
      <c r="E58" s="33"/>
      <c r="F58" s="33"/>
      <c r="G58" s="34" t="s">
        <v>514</v>
      </c>
      <c r="H58" s="35"/>
      <c r="I58" s="35"/>
      <c r="J58" s="35"/>
      <c r="K58" s="34"/>
      <c r="L58" s="34"/>
    </row>
    <row r="59" spans="1:12" ht="14.25">
      <c r="A59" s="22"/>
      <c r="B59" s="32"/>
      <c r="C59" s="32"/>
      <c r="D59" s="20"/>
      <c r="E59" s="33"/>
      <c r="F59" s="33"/>
      <c r="G59" s="34" t="s">
        <v>516</v>
      </c>
      <c r="H59" s="35"/>
      <c r="I59" s="35"/>
      <c r="J59" s="35"/>
      <c r="K59" s="34"/>
      <c r="L59" s="34"/>
    </row>
    <row r="60" spans="1:12" ht="14.25">
      <c r="A60" s="38"/>
      <c r="B60" s="32"/>
      <c r="C60" s="32"/>
      <c r="D60" s="25"/>
      <c r="E60" s="33"/>
      <c r="F60" s="33"/>
      <c r="G60" s="34" t="s">
        <v>518</v>
      </c>
      <c r="H60" s="35"/>
      <c r="I60" s="35"/>
      <c r="J60" s="35"/>
      <c r="K60" s="34"/>
      <c r="L60" s="34"/>
    </row>
    <row r="61" spans="1:12" ht="14.25">
      <c r="A61" s="38"/>
      <c r="B61" s="32"/>
      <c r="C61" s="32"/>
      <c r="D61" s="25"/>
      <c r="E61" s="33"/>
      <c r="F61" s="33"/>
      <c r="G61" s="34" t="s">
        <v>520</v>
      </c>
      <c r="H61" s="35"/>
      <c r="I61" s="35"/>
      <c r="J61" s="35"/>
      <c r="K61" s="34"/>
      <c r="L61" s="34"/>
    </row>
    <row r="62" spans="1:12" ht="14.25">
      <c r="A62" s="22"/>
      <c r="B62" s="32"/>
      <c r="C62" s="32"/>
      <c r="D62" s="20"/>
      <c r="E62" s="33"/>
      <c r="F62" s="33"/>
      <c r="G62" s="34" t="s">
        <v>565</v>
      </c>
      <c r="H62" s="35"/>
      <c r="I62" s="35"/>
      <c r="J62" s="35"/>
      <c r="K62" s="34"/>
      <c r="L62" s="34"/>
    </row>
    <row r="63" spans="1:12" ht="14.25">
      <c r="A63" s="30"/>
      <c r="B63" s="32"/>
      <c r="C63" s="32"/>
      <c r="D63" s="29"/>
      <c r="E63" s="33"/>
      <c r="F63" s="33"/>
      <c r="G63" s="34" t="s">
        <v>502</v>
      </c>
      <c r="H63" s="35"/>
      <c r="I63" s="35"/>
      <c r="J63" s="35"/>
      <c r="K63" s="34"/>
      <c r="L63" s="34"/>
    </row>
    <row r="64" spans="1:12" ht="14.25">
      <c r="A64" s="39"/>
      <c r="B64" s="32"/>
      <c r="C64" s="32"/>
      <c r="D64" s="25"/>
      <c r="E64" s="33"/>
      <c r="F64" s="33"/>
      <c r="G64" s="34" t="s">
        <v>504</v>
      </c>
      <c r="H64" s="35"/>
      <c r="I64" s="35"/>
      <c r="J64" s="35"/>
      <c r="K64" s="34"/>
      <c r="L64" s="34"/>
    </row>
    <row r="65" spans="1:12" ht="14.25">
      <c r="A65" s="33"/>
      <c r="B65" s="32"/>
      <c r="C65" s="32"/>
      <c r="D65" s="32"/>
      <c r="E65" s="33"/>
      <c r="F65" s="33"/>
      <c r="G65" s="34" t="s">
        <v>506</v>
      </c>
      <c r="H65" s="35"/>
      <c r="I65" s="35"/>
      <c r="J65" s="35"/>
      <c r="K65" s="34"/>
      <c r="L65" s="34"/>
    </row>
    <row r="66" spans="1:12" ht="14.25">
      <c r="A66" s="33"/>
      <c r="B66" s="32"/>
      <c r="C66" s="32"/>
      <c r="D66" s="32"/>
      <c r="E66" s="33"/>
      <c r="F66" s="33"/>
      <c r="G66" s="34" t="s">
        <v>508</v>
      </c>
      <c r="H66" s="35"/>
      <c r="I66" s="35"/>
      <c r="J66" s="35"/>
      <c r="K66" s="34"/>
      <c r="L66" s="34"/>
    </row>
    <row r="67" spans="1:12" ht="14.25">
      <c r="A67" s="33"/>
      <c r="B67" s="32"/>
      <c r="C67" s="32"/>
      <c r="D67" s="32"/>
      <c r="E67" s="33"/>
      <c r="F67" s="33"/>
      <c r="G67" s="34" t="s">
        <v>510</v>
      </c>
      <c r="H67" s="35"/>
      <c r="I67" s="35"/>
      <c r="J67" s="35"/>
      <c r="K67" s="34"/>
      <c r="L67" s="34"/>
    </row>
    <row r="68" spans="1:12" ht="14.25">
      <c r="A68" s="33"/>
      <c r="B68" s="32"/>
      <c r="C68" s="32"/>
      <c r="D68" s="32"/>
      <c r="E68" s="33"/>
      <c r="F68" s="33"/>
      <c r="G68" s="34" t="s">
        <v>512</v>
      </c>
      <c r="H68" s="35"/>
      <c r="I68" s="35"/>
      <c r="J68" s="35"/>
      <c r="K68" s="34"/>
      <c r="L68" s="34"/>
    </row>
    <row r="69" spans="1:12" ht="14.25">
      <c r="A69" s="33"/>
      <c r="B69" s="32"/>
      <c r="C69" s="32"/>
      <c r="D69" s="32"/>
      <c r="E69" s="33"/>
      <c r="F69" s="33"/>
      <c r="G69" s="34" t="s">
        <v>514</v>
      </c>
      <c r="H69" s="35"/>
      <c r="I69" s="35"/>
      <c r="J69" s="35"/>
      <c r="K69" s="34"/>
      <c r="L69" s="34"/>
    </row>
    <row r="70" spans="1:12" ht="14.25">
      <c r="A70" s="33"/>
      <c r="B70" s="32"/>
      <c r="C70" s="32"/>
      <c r="D70" s="32"/>
      <c r="E70" s="33"/>
      <c r="F70" s="33"/>
      <c r="G70" s="34" t="s">
        <v>516</v>
      </c>
      <c r="H70" s="35"/>
      <c r="I70" s="35"/>
      <c r="J70" s="35"/>
      <c r="K70" s="34"/>
      <c r="L70" s="34"/>
    </row>
    <row r="71" spans="1:12" ht="14.25">
      <c r="A71" s="33"/>
      <c r="B71" s="32"/>
      <c r="C71" s="32"/>
      <c r="D71" s="32"/>
      <c r="E71" s="33"/>
      <c r="F71" s="33"/>
      <c r="G71" s="34" t="s">
        <v>518</v>
      </c>
      <c r="H71" s="35"/>
      <c r="I71" s="35"/>
      <c r="J71" s="35"/>
      <c r="K71" s="34"/>
      <c r="L71" s="34"/>
    </row>
    <row r="72" spans="1:12" ht="14.25">
      <c r="A72" s="33"/>
      <c r="B72" s="32"/>
      <c r="C72" s="32"/>
      <c r="D72" s="32"/>
      <c r="E72" s="33"/>
      <c r="F72" s="33"/>
      <c r="G72" s="34" t="s">
        <v>520</v>
      </c>
      <c r="H72" s="35"/>
      <c r="I72" s="35"/>
      <c r="J72" s="35"/>
      <c r="K72" s="34"/>
      <c r="L72" s="34"/>
    </row>
    <row r="73" spans="1:12" ht="14.25">
      <c r="A73" s="33"/>
      <c r="B73" s="32"/>
      <c r="C73" s="32"/>
      <c r="D73" s="32"/>
      <c r="E73" s="33"/>
      <c r="F73" s="33"/>
      <c r="G73" s="34" t="s">
        <v>566</v>
      </c>
      <c r="H73" s="35"/>
      <c r="I73" s="35"/>
      <c r="J73" s="35"/>
      <c r="K73" s="34"/>
      <c r="L73" s="34"/>
    </row>
    <row r="74" spans="1:12" ht="14.25">
      <c r="A74" s="33"/>
      <c r="B74" s="32"/>
      <c r="C74" s="32"/>
      <c r="D74" s="32"/>
      <c r="E74" s="33"/>
      <c r="F74" s="33"/>
      <c r="G74" s="34" t="s">
        <v>502</v>
      </c>
      <c r="H74" s="35"/>
      <c r="I74" s="35"/>
      <c r="J74" s="35"/>
      <c r="K74" s="34"/>
      <c r="L74" s="34"/>
    </row>
    <row r="75" spans="1:12" ht="14.25">
      <c r="A75" s="33"/>
      <c r="B75" s="32"/>
      <c r="C75" s="32"/>
      <c r="D75" s="32"/>
      <c r="E75" s="33"/>
      <c r="F75" s="33"/>
      <c r="G75" s="34" t="s">
        <v>504</v>
      </c>
      <c r="H75" s="35"/>
      <c r="I75" s="35"/>
      <c r="J75" s="35"/>
      <c r="K75" s="34"/>
      <c r="L75" s="34"/>
    </row>
    <row r="76" spans="1:12" ht="14.25">
      <c r="A76" s="33"/>
      <c r="B76" s="32"/>
      <c r="C76" s="32"/>
      <c r="D76" s="32"/>
      <c r="E76" s="33"/>
      <c r="F76" s="33"/>
      <c r="G76" s="34" t="s">
        <v>506</v>
      </c>
      <c r="H76" s="35"/>
      <c r="I76" s="35"/>
      <c r="J76" s="35"/>
      <c r="K76" s="34"/>
      <c r="L76" s="34"/>
    </row>
    <row r="77" spans="1:12" ht="14.25">
      <c r="A77" s="33"/>
      <c r="B77" s="32"/>
      <c r="C77" s="32"/>
      <c r="D77" s="32"/>
      <c r="E77" s="33"/>
      <c r="F77" s="33"/>
      <c r="G77" s="34" t="s">
        <v>508</v>
      </c>
      <c r="H77" s="35"/>
      <c r="I77" s="35"/>
      <c r="J77" s="35"/>
      <c r="K77" s="34"/>
      <c r="L77" s="34"/>
    </row>
    <row r="78" spans="1:12" ht="14.25">
      <c r="A78" s="33"/>
      <c r="B78" s="32"/>
      <c r="C78" s="32"/>
      <c r="D78" s="32"/>
      <c r="E78" s="33"/>
      <c r="F78" s="33"/>
      <c r="G78" s="34" t="s">
        <v>510</v>
      </c>
      <c r="H78" s="35"/>
      <c r="I78" s="35"/>
      <c r="J78" s="35"/>
      <c r="K78" s="34"/>
      <c r="L78" s="34"/>
    </row>
    <row r="79" spans="1:12" ht="14.25">
      <c r="A79" s="33"/>
      <c r="B79" s="32"/>
      <c r="C79" s="32"/>
      <c r="D79" s="32"/>
      <c r="E79" s="33"/>
      <c r="F79" s="33"/>
      <c r="G79" s="34" t="s">
        <v>512</v>
      </c>
      <c r="H79" s="35"/>
      <c r="I79" s="35"/>
      <c r="J79" s="35"/>
      <c r="K79" s="34"/>
      <c r="L79" s="34"/>
    </row>
    <row r="80" spans="1:12" ht="14.25">
      <c r="A80" s="33"/>
      <c r="B80" s="32"/>
      <c r="C80" s="32"/>
      <c r="D80" s="32"/>
      <c r="E80" s="33"/>
      <c r="F80" s="33"/>
      <c r="G80" s="34" t="s">
        <v>514</v>
      </c>
      <c r="H80" s="35"/>
      <c r="I80" s="35"/>
      <c r="J80" s="35"/>
      <c r="K80" s="34"/>
      <c r="L80" s="34"/>
    </row>
    <row r="81" spans="1:12" ht="14.25">
      <c r="A81" s="33"/>
      <c r="B81" s="32"/>
      <c r="C81" s="32"/>
      <c r="D81" s="32"/>
      <c r="E81" s="33"/>
      <c r="F81" s="33"/>
      <c r="G81" s="34" t="s">
        <v>516</v>
      </c>
      <c r="H81" s="35"/>
      <c r="I81" s="35"/>
      <c r="J81" s="35"/>
      <c r="K81" s="34"/>
      <c r="L81" s="34"/>
    </row>
    <row r="82" spans="1:12" ht="14.25">
      <c r="A82" s="33"/>
      <c r="B82" s="32"/>
      <c r="C82" s="32"/>
      <c r="D82" s="32"/>
      <c r="E82" s="33"/>
      <c r="F82" s="33"/>
      <c r="G82" s="34" t="s">
        <v>518</v>
      </c>
      <c r="H82" s="35"/>
      <c r="I82" s="35"/>
      <c r="J82" s="35"/>
      <c r="K82" s="34"/>
      <c r="L82" s="34"/>
    </row>
    <row r="83" spans="1:12" ht="14.25">
      <c r="A83" s="33"/>
      <c r="B83" s="32"/>
      <c r="C83" s="32"/>
      <c r="D83" s="32"/>
      <c r="E83" s="33"/>
      <c r="F83" s="33"/>
      <c r="G83" s="34" t="s">
        <v>520</v>
      </c>
      <c r="H83" s="35"/>
      <c r="I83" s="35"/>
      <c r="J83" s="35"/>
      <c r="K83" s="34"/>
      <c r="L83" s="34"/>
    </row>
    <row r="84" spans="1:12" ht="14.25">
      <c r="A84" s="33"/>
      <c r="B84" s="32"/>
      <c r="C84" s="32"/>
      <c r="D84" s="32"/>
      <c r="E84" s="33"/>
      <c r="F84" s="33"/>
      <c r="G84" s="34" t="s">
        <v>567</v>
      </c>
      <c r="H84" s="35"/>
      <c r="I84" s="35"/>
      <c r="J84" s="35"/>
      <c r="K84" s="34"/>
      <c r="L84" s="34"/>
    </row>
    <row r="85" spans="1:12" ht="14.25">
      <c r="A85" s="33"/>
      <c r="B85" s="32"/>
      <c r="C85" s="32"/>
      <c r="D85" s="32"/>
      <c r="E85" s="33"/>
      <c r="F85" s="33"/>
      <c r="G85" s="34" t="s">
        <v>502</v>
      </c>
      <c r="H85" s="35"/>
      <c r="I85" s="35"/>
      <c r="J85" s="35"/>
      <c r="K85" s="34"/>
      <c r="L85" s="34"/>
    </row>
    <row r="86" spans="1:12" ht="14.25">
      <c r="A86" s="33"/>
      <c r="B86" s="32"/>
      <c r="C86" s="32"/>
      <c r="D86" s="32"/>
      <c r="E86" s="33"/>
      <c r="F86" s="33"/>
      <c r="G86" s="34" t="s">
        <v>504</v>
      </c>
      <c r="H86" s="35"/>
      <c r="I86" s="35"/>
      <c r="J86" s="35"/>
      <c r="K86" s="34"/>
      <c r="L86" s="34"/>
    </row>
    <row r="87" spans="1:12" ht="14.25">
      <c r="A87" s="33"/>
      <c r="B87" s="32"/>
      <c r="C87" s="32"/>
      <c r="D87" s="32"/>
      <c r="E87" s="33"/>
      <c r="F87" s="33"/>
      <c r="G87" s="34" t="s">
        <v>506</v>
      </c>
      <c r="H87" s="35"/>
      <c r="I87" s="35"/>
      <c r="J87" s="35"/>
      <c r="K87" s="34"/>
      <c r="L87" s="34"/>
    </row>
    <row r="88" spans="1:12" ht="14.25">
      <c r="A88" s="33"/>
      <c r="B88" s="32"/>
      <c r="C88" s="32"/>
      <c r="D88" s="32"/>
      <c r="E88" s="33"/>
      <c r="F88" s="33"/>
      <c r="G88" s="34" t="s">
        <v>508</v>
      </c>
      <c r="H88" s="35"/>
      <c r="I88" s="35"/>
      <c r="J88" s="35"/>
      <c r="K88" s="34"/>
      <c r="L88" s="34"/>
    </row>
    <row r="89" spans="1:12" ht="14.25">
      <c r="A89" s="33"/>
      <c r="B89" s="32"/>
      <c r="C89" s="32"/>
      <c r="D89" s="32"/>
      <c r="E89" s="33"/>
      <c r="F89" s="33"/>
      <c r="G89" s="34" t="s">
        <v>510</v>
      </c>
      <c r="H89" s="35"/>
      <c r="I89" s="35"/>
      <c r="J89" s="35"/>
      <c r="K89" s="34"/>
      <c r="L89" s="34"/>
    </row>
    <row r="90" spans="1:12" ht="14.25">
      <c r="A90" s="33"/>
      <c r="B90" s="32"/>
      <c r="C90" s="32"/>
      <c r="D90" s="32"/>
      <c r="E90" s="33"/>
      <c r="F90" s="33"/>
      <c r="G90" s="34" t="s">
        <v>512</v>
      </c>
      <c r="H90" s="35"/>
      <c r="I90" s="35"/>
      <c r="J90" s="35"/>
      <c r="K90" s="34"/>
      <c r="L90" s="34"/>
    </row>
    <row r="91" spans="1:12" ht="14.25">
      <c r="A91" s="33"/>
      <c r="B91" s="32"/>
      <c r="C91" s="32"/>
      <c r="D91" s="32"/>
      <c r="E91" s="33"/>
      <c r="F91" s="33"/>
      <c r="G91" s="34" t="s">
        <v>514</v>
      </c>
      <c r="H91" s="35"/>
      <c r="I91" s="35"/>
      <c r="J91" s="35"/>
      <c r="K91" s="34"/>
      <c r="L91" s="34"/>
    </row>
    <row r="92" spans="1:12" ht="14.25">
      <c r="A92" s="33"/>
      <c r="B92" s="32"/>
      <c r="C92" s="32"/>
      <c r="D92" s="32"/>
      <c r="E92" s="33"/>
      <c r="F92" s="33"/>
      <c r="G92" s="34" t="s">
        <v>516</v>
      </c>
      <c r="H92" s="35"/>
      <c r="I92" s="35"/>
      <c r="J92" s="35"/>
      <c r="K92" s="34"/>
      <c r="L92" s="34"/>
    </row>
    <row r="93" spans="1:12" ht="14.25">
      <c r="A93" s="33"/>
      <c r="B93" s="32"/>
      <c r="C93" s="32"/>
      <c r="D93" s="32"/>
      <c r="E93" s="33"/>
      <c r="F93" s="33"/>
      <c r="G93" s="34" t="s">
        <v>518</v>
      </c>
      <c r="H93" s="35"/>
      <c r="I93" s="35"/>
      <c r="J93" s="35"/>
      <c r="K93" s="40"/>
      <c r="L93" s="34"/>
    </row>
    <row r="94" spans="1:12" ht="14.25">
      <c r="A94" s="33"/>
      <c r="B94" s="32"/>
      <c r="C94" s="32"/>
      <c r="D94" s="32"/>
      <c r="E94" s="33"/>
      <c r="F94" s="33"/>
      <c r="G94" s="34" t="s">
        <v>520</v>
      </c>
      <c r="H94" s="35"/>
      <c r="I94" s="35"/>
      <c r="J94" s="35"/>
      <c r="K94" s="40"/>
      <c r="L94" s="34"/>
    </row>
    <row r="95" spans="1:12" ht="14.25">
      <c r="A95" s="33"/>
      <c r="B95" s="32"/>
      <c r="C95" s="32"/>
      <c r="D95" s="32"/>
      <c r="E95" s="33"/>
      <c r="F95" s="33"/>
      <c r="G95" s="34" t="s">
        <v>568</v>
      </c>
      <c r="H95" s="35"/>
      <c r="I95" s="35"/>
      <c r="J95" s="35"/>
      <c r="K95" s="40"/>
      <c r="L95" s="34"/>
    </row>
    <row r="96" spans="1:12" ht="14.25">
      <c r="A96" s="33"/>
      <c r="B96" s="32"/>
      <c r="C96" s="32"/>
      <c r="D96" s="32"/>
      <c r="E96" s="33"/>
      <c r="F96" s="33"/>
      <c r="G96" s="34" t="s">
        <v>502</v>
      </c>
      <c r="H96" s="35"/>
      <c r="I96" s="35"/>
      <c r="J96" s="35"/>
      <c r="K96" s="40"/>
      <c r="L96" s="34"/>
    </row>
    <row r="97" spans="1:12" ht="14.25">
      <c r="A97" s="33"/>
      <c r="B97" s="32"/>
      <c r="C97" s="32"/>
      <c r="D97" s="32"/>
      <c r="E97" s="33"/>
      <c r="F97" s="33"/>
      <c r="G97" s="34" t="s">
        <v>504</v>
      </c>
      <c r="H97" s="35"/>
      <c r="I97" s="35"/>
      <c r="J97" s="35"/>
      <c r="K97" s="40"/>
      <c r="L97" s="34"/>
    </row>
    <row r="98" spans="1:12" ht="14.25">
      <c r="A98" s="33"/>
      <c r="B98" s="32"/>
      <c r="C98" s="32"/>
      <c r="D98" s="32"/>
      <c r="E98" s="33"/>
      <c r="F98" s="33"/>
      <c r="G98" s="34" t="s">
        <v>506</v>
      </c>
      <c r="H98" s="35"/>
      <c r="I98" s="35"/>
      <c r="J98" s="35"/>
      <c r="K98" s="40"/>
      <c r="L98" s="34"/>
    </row>
    <row r="99" spans="1:12" ht="14.25">
      <c r="A99" s="33"/>
      <c r="B99" s="32"/>
      <c r="C99" s="32"/>
      <c r="D99" s="32"/>
      <c r="E99" s="33"/>
      <c r="F99" s="33"/>
      <c r="G99" s="34" t="s">
        <v>508</v>
      </c>
      <c r="H99" s="35"/>
      <c r="I99" s="35"/>
      <c r="J99" s="35"/>
      <c r="K99" s="40"/>
      <c r="L99" s="34"/>
    </row>
    <row r="100" spans="1:12" ht="14.25">
      <c r="A100" s="33"/>
      <c r="B100" s="32"/>
      <c r="C100" s="32"/>
      <c r="D100" s="32"/>
      <c r="E100" s="33"/>
      <c r="F100" s="33"/>
      <c r="G100" s="34" t="s">
        <v>510</v>
      </c>
      <c r="H100" s="35"/>
      <c r="I100" s="35"/>
      <c r="J100" s="35"/>
      <c r="K100" s="40"/>
      <c r="L100" s="34"/>
    </row>
    <row r="101" spans="1:12" ht="14.25">
      <c r="A101" s="33"/>
      <c r="B101" s="32"/>
      <c r="C101" s="32"/>
      <c r="D101" s="32"/>
      <c r="E101" s="33"/>
      <c r="F101" s="33"/>
      <c r="G101" s="34" t="s">
        <v>512</v>
      </c>
      <c r="H101" s="35"/>
      <c r="I101" s="35"/>
      <c r="J101" s="35"/>
      <c r="K101" s="40"/>
      <c r="L101" s="34"/>
    </row>
    <row r="102" spans="1:12" ht="14.25">
      <c r="A102" s="33"/>
      <c r="B102" s="32"/>
      <c r="C102" s="32"/>
      <c r="D102" s="32"/>
      <c r="E102" s="33"/>
      <c r="F102" s="33"/>
      <c r="G102" s="34" t="s">
        <v>514</v>
      </c>
      <c r="H102" s="35"/>
      <c r="I102" s="35"/>
      <c r="J102" s="35"/>
      <c r="K102" s="40"/>
      <c r="L102" s="34"/>
    </row>
    <row r="103" spans="1:12" ht="14.25">
      <c r="A103" s="33"/>
      <c r="B103" s="32"/>
      <c r="C103" s="32"/>
      <c r="D103" s="32"/>
      <c r="E103" s="33"/>
      <c r="F103" s="33"/>
      <c r="G103" s="34" t="s">
        <v>516</v>
      </c>
      <c r="H103" s="35"/>
      <c r="I103" s="35"/>
      <c r="J103" s="35"/>
      <c r="K103" s="40"/>
      <c r="L103" s="34"/>
    </row>
    <row r="104" spans="1:12" ht="14.25">
      <c r="A104" s="33"/>
      <c r="B104" s="32"/>
      <c r="C104" s="32"/>
      <c r="D104" s="32"/>
      <c r="E104" s="33"/>
      <c r="F104" s="33"/>
      <c r="G104" s="34" t="s">
        <v>518</v>
      </c>
      <c r="H104" s="35"/>
      <c r="I104" s="35"/>
      <c r="J104" s="35"/>
      <c r="K104" s="40"/>
      <c r="L104" s="34"/>
    </row>
    <row r="105" spans="1:12" ht="14.25">
      <c r="A105" s="33"/>
      <c r="B105" s="32"/>
      <c r="C105" s="32"/>
      <c r="D105" s="32"/>
      <c r="E105" s="33"/>
      <c r="F105" s="33"/>
      <c r="G105" s="34" t="s">
        <v>520</v>
      </c>
      <c r="H105" s="35"/>
      <c r="I105" s="35"/>
      <c r="J105" s="35"/>
      <c r="K105" s="40"/>
      <c r="L105" s="34"/>
    </row>
    <row r="106" spans="1:12" ht="14.25">
      <c r="A106" s="33"/>
      <c r="B106" s="32"/>
      <c r="C106" s="32"/>
      <c r="D106" s="32"/>
      <c r="E106" s="33"/>
      <c r="F106" s="33"/>
      <c r="G106" s="34" t="s">
        <v>569</v>
      </c>
      <c r="H106" s="35"/>
      <c r="I106" s="35"/>
      <c r="J106" s="35"/>
      <c r="K106" s="40"/>
      <c r="L106" s="34"/>
    </row>
    <row r="107" spans="1:12" ht="14.25">
      <c r="A107" s="33"/>
      <c r="B107" s="32"/>
      <c r="C107" s="32"/>
      <c r="D107" s="32"/>
      <c r="E107" s="33"/>
      <c r="F107" s="33"/>
      <c r="G107" s="34" t="s">
        <v>502</v>
      </c>
      <c r="H107" s="35"/>
      <c r="I107" s="35"/>
      <c r="J107" s="35"/>
      <c r="K107" s="40"/>
      <c r="L107" s="34"/>
    </row>
    <row r="108" spans="1:12" ht="14.25">
      <c r="A108" s="33"/>
      <c r="B108" s="32"/>
      <c r="C108" s="32"/>
      <c r="D108" s="32"/>
      <c r="E108" s="33"/>
      <c r="F108" s="33"/>
      <c r="G108" s="34" t="s">
        <v>570</v>
      </c>
      <c r="H108" s="35"/>
      <c r="I108" s="35"/>
      <c r="J108" s="35"/>
      <c r="K108" s="40"/>
      <c r="L108" s="34"/>
    </row>
    <row r="109" spans="1:12" ht="14.25">
      <c r="A109" s="33"/>
      <c r="B109" s="32"/>
      <c r="C109" s="32"/>
      <c r="D109" s="32"/>
      <c r="E109" s="33"/>
      <c r="F109" s="33"/>
      <c r="G109" s="34" t="s">
        <v>571</v>
      </c>
      <c r="H109" s="35"/>
      <c r="I109" s="35"/>
      <c r="J109" s="35"/>
      <c r="K109" s="40"/>
      <c r="L109" s="34"/>
    </row>
    <row r="110" spans="1:12" ht="14.25">
      <c r="A110" s="33"/>
      <c r="B110" s="32"/>
      <c r="C110" s="32"/>
      <c r="D110" s="32"/>
      <c r="E110" s="33"/>
      <c r="F110" s="33"/>
      <c r="G110" s="34" t="s">
        <v>520</v>
      </c>
      <c r="H110" s="35"/>
      <c r="I110" s="35"/>
      <c r="J110" s="35"/>
      <c r="K110" s="40"/>
      <c r="L110" s="34"/>
    </row>
    <row r="111" spans="1:12" ht="14.25">
      <c r="A111" s="33"/>
      <c r="B111" s="32"/>
      <c r="C111" s="32"/>
      <c r="D111" s="32"/>
      <c r="E111" s="33"/>
      <c r="F111" s="33"/>
      <c r="G111" s="34" t="s">
        <v>572</v>
      </c>
      <c r="H111" s="35"/>
      <c r="I111" s="35"/>
      <c r="J111" s="35"/>
      <c r="K111" s="40"/>
      <c r="L111" s="34"/>
    </row>
    <row r="112" spans="1:12" ht="14.25">
      <c r="A112" s="33"/>
      <c r="B112" s="32"/>
      <c r="C112" s="32"/>
      <c r="D112" s="32"/>
      <c r="E112" s="33"/>
      <c r="F112" s="33"/>
      <c r="G112" s="34" t="s">
        <v>502</v>
      </c>
      <c r="H112" s="35"/>
      <c r="I112" s="35"/>
      <c r="J112" s="35"/>
      <c r="K112" s="40"/>
      <c r="L112" s="34"/>
    </row>
    <row r="113" spans="1:12" ht="14.25">
      <c r="A113" s="33"/>
      <c r="B113" s="32"/>
      <c r="C113" s="32"/>
      <c r="D113" s="32"/>
      <c r="E113" s="33"/>
      <c r="F113" s="33"/>
      <c r="G113" s="34" t="s">
        <v>504</v>
      </c>
      <c r="H113" s="35"/>
      <c r="I113" s="35"/>
      <c r="J113" s="35"/>
      <c r="K113" s="40"/>
      <c r="L113" s="34"/>
    </row>
    <row r="114" spans="1:12" ht="14.25">
      <c r="A114" s="33"/>
      <c r="B114" s="32"/>
      <c r="C114" s="32"/>
      <c r="D114" s="32"/>
      <c r="E114" s="33"/>
      <c r="F114" s="33"/>
      <c r="G114" s="34" t="s">
        <v>506</v>
      </c>
      <c r="H114" s="35"/>
      <c r="I114" s="35"/>
      <c r="J114" s="35"/>
      <c r="K114" s="40"/>
      <c r="L114" s="34"/>
    </row>
    <row r="115" spans="1:12" ht="14.25">
      <c r="A115" s="33"/>
      <c r="B115" s="32"/>
      <c r="C115" s="32"/>
      <c r="D115" s="32"/>
      <c r="E115" s="33"/>
      <c r="F115" s="33"/>
      <c r="G115" s="34" t="s">
        <v>508</v>
      </c>
      <c r="H115" s="35"/>
      <c r="I115" s="35"/>
      <c r="J115" s="35"/>
      <c r="K115" s="40"/>
      <c r="L115" s="34"/>
    </row>
    <row r="116" spans="1:12" ht="14.25">
      <c r="A116" s="33"/>
      <c r="B116" s="32"/>
      <c r="C116" s="32"/>
      <c r="D116" s="32"/>
      <c r="E116" s="33"/>
      <c r="F116" s="33"/>
      <c r="G116" s="34" t="s">
        <v>510</v>
      </c>
      <c r="H116" s="35"/>
      <c r="I116" s="35"/>
      <c r="J116" s="35"/>
      <c r="K116" s="40"/>
      <c r="L116" s="34"/>
    </row>
    <row r="117" spans="1:12" ht="14.25">
      <c r="A117" s="33"/>
      <c r="B117" s="32"/>
      <c r="C117" s="32"/>
      <c r="D117" s="32"/>
      <c r="E117" s="33"/>
      <c r="F117" s="33"/>
      <c r="G117" s="34" t="s">
        <v>512</v>
      </c>
      <c r="H117" s="35"/>
      <c r="I117" s="35"/>
      <c r="J117" s="35"/>
      <c r="K117" s="40"/>
      <c r="L117" s="34"/>
    </row>
    <row r="118" spans="1:12" ht="14.25">
      <c r="A118" s="33"/>
      <c r="B118" s="32"/>
      <c r="C118" s="32"/>
      <c r="D118" s="32"/>
      <c r="E118" s="33"/>
      <c r="F118" s="33"/>
      <c r="G118" s="34" t="s">
        <v>514</v>
      </c>
      <c r="H118" s="35"/>
      <c r="I118" s="35"/>
      <c r="J118" s="35"/>
      <c r="K118" s="40"/>
      <c r="L118" s="34"/>
    </row>
    <row r="119" spans="1:12" ht="14.25">
      <c r="A119" s="33"/>
      <c r="B119" s="32"/>
      <c r="C119" s="32"/>
      <c r="D119" s="32"/>
      <c r="E119" s="33"/>
      <c r="F119" s="33"/>
      <c r="G119" s="34" t="s">
        <v>516</v>
      </c>
      <c r="H119" s="35"/>
      <c r="I119" s="35"/>
      <c r="J119" s="35"/>
      <c r="K119" s="40"/>
      <c r="L119" s="34"/>
    </row>
    <row r="120" spans="1:12" ht="14.25">
      <c r="A120" s="33"/>
      <c r="B120" s="32"/>
      <c r="C120" s="32"/>
      <c r="D120" s="32"/>
      <c r="E120" s="33"/>
      <c r="F120" s="33"/>
      <c r="G120" s="34" t="s">
        <v>518</v>
      </c>
      <c r="H120" s="35"/>
      <c r="I120" s="35"/>
      <c r="J120" s="35"/>
      <c r="K120" s="40"/>
      <c r="L120" s="34"/>
    </row>
    <row r="121" spans="1:12" ht="14.25">
      <c r="A121" s="33"/>
      <c r="B121" s="32"/>
      <c r="C121" s="32"/>
      <c r="D121" s="32"/>
      <c r="E121" s="33"/>
      <c r="F121" s="33"/>
      <c r="G121" s="34" t="s">
        <v>520</v>
      </c>
      <c r="H121" s="35"/>
      <c r="I121" s="35"/>
      <c r="J121" s="35"/>
      <c r="K121" s="40"/>
      <c r="L121" s="34"/>
    </row>
    <row r="122" spans="1:252" s="28" customFormat="1" ht="18" customHeight="1">
      <c r="A122" s="38" t="s">
        <v>573</v>
      </c>
      <c r="B122" s="25"/>
      <c r="C122" s="25"/>
      <c r="D122" s="25"/>
      <c r="E122" s="41"/>
      <c r="F122" s="26"/>
      <c r="G122" s="38" t="s">
        <v>574</v>
      </c>
      <c r="H122" s="25"/>
      <c r="I122" s="25"/>
      <c r="J122" s="25"/>
      <c r="K122" s="40"/>
      <c r="L122" s="26"/>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row>
    <row r="123" spans="1:12" s="9" customFormat="1" ht="16.5" customHeight="1">
      <c r="A123" s="38" t="s">
        <v>575</v>
      </c>
      <c r="B123" s="25"/>
      <c r="C123" s="25"/>
      <c r="D123" s="25"/>
      <c r="E123" s="41"/>
      <c r="F123" s="26"/>
      <c r="G123" s="38" t="s">
        <v>576</v>
      </c>
      <c r="H123" s="25"/>
      <c r="I123" s="25"/>
      <c r="J123" s="25"/>
      <c r="K123" s="40"/>
      <c r="L123" s="21"/>
    </row>
    <row r="124" spans="1:12" s="9" customFormat="1" ht="16.5" customHeight="1">
      <c r="A124" s="22" t="s">
        <v>577</v>
      </c>
      <c r="B124" s="20"/>
      <c r="C124" s="20"/>
      <c r="D124" s="20"/>
      <c r="E124" s="41"/>
      <c r="F124" s="21"/>
      <c r="G124" s="22" t="s">
        <v>578</v>
      </c>
      <c r="H124" s="20"/>
      <c r="I124" s="20"/>
      <c r="J124" s="20"/>
      <c r="K124" s="40"/>
      <c r="L124" s="23"/>
    </row>
    <row r="125" spans="1:12" s="9" customFormat="1" ht="18" customHeight="1">
      <c r="A125" s="30"/>
      <c r="B125" s="29"/>
      <c r="C125" s="29"/>
      <c r="D125" s="29"/>
      <c r="E125" s="41"/>
      <c r="F125" s="30"/>
      <c r="G125" s="22" t="s">
        <v>579</v>
      </c>
      <c r="H125" s="20"/>
      <c r="I125" s="20"/>
      <c r="J125" s="20"/>
      <c r="K125" s="40"/>
      <c r="L125" s="21"/>
    </row>
    <row r="126" spans="1:252" s="28" customFormat="1" ht="18" customHeight="1">
      <c r="A126" s="39" t="s">
        <v>580</v>
      </c>
      <c r="B126" s="25"/>
      <c r="C126" s="25"/>
      <c r="D126" s="25"/>
      <c r="E126" s="41"/>
      <c r="F126" s="26"/>
      <c r="G126" s="39" t="s">
        <v>581</v>
      </c>
      <c r="H126" s="25"/>
      <c r="I126" s="25"/>
      <c r="J126" s="25"/>
      <c r="K126" s="40"/>
      <c r="L126" s="26"/>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row>
    <row r="127" ht="14.25">
      <c r="A127" s="36" t="s">
        <v>2491</v>
      </c>
    </row>
  </sheetData>
  <sheetProtection/>
  <mergeCells count="1">
    <mergeCell ref="A1:L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109"/>
  <sheetViews>
    <sheetView zoomScalePageLayoutView="0" workbookViewId="0" topLeftCell="A1">
      <selection activeCell="F8" sqref="F8"/>
    </sheetView>
  </sheetViews>
  <sheetFormatPr defaultColWidth="8.00390625" defaultRowHeight="15"/>
  <cols>
    <col min="1" max="1" width="25.421875" style="247" customWidth="1"/>
    <col min="2" max="2" width="8.7109375" style="10" customWidth="1"/>
    <col min="3" max="3" width="13.7109375" style="10" customWidth="1"/>
    <col min="4" max="4" width="8.28125" style="10" customWidth="1"/>
    <col min="5" max="5" width="7.421875" style="10" customWidth="1"/>
    <col min="6" max="6" width="9.00390625" style="10" customWidth="1"/>
    <col min="7" max="7" width="12.57421875" style="10" customWidth="1"/>
    <col min="8" max="8" width="5.00390625" style="10" customWidth="1"/>
    <col min="9" max="9" width="11.57421875" style="10" customWidth="1"/>
    <col min="10" max="10" width="8.140625" style="10" customWidth="1"/>
    <col min="11" max="11" width="7.421875" style="10" customWidth="1"/>
    <col min="12" max="12" width="7.00390625" style="10" customWidth="1"/>
    <col min="13" max="13" width="6.140625" style="10" customWidth="1"/>
    <col min="14" max="14" width="6.421875" style="10" customWidth="1"/>
    <col min="15" max="15" width="9.00390625" style="10" customWidth="1"/>
    <col min="16" max="16384" width="8.00390625" style="10" customWidth="1"/>
  </cols>
  <sheetData>
    <row r="1" spans="1:15" s="7" customFormat="1" ht="41.25" customHeight="1">
      <c r="A1" s="361" t="s">
        <v>2673</v>
      </c>
      <c r="B1" s="361"/>
      <c r="C1" s="361"/>
      <c r="D1" s="361"/>
      <c r="E1" s="361"/>
      <c r="F1" s="361"/>
      <c r="G1" s="361"/>
      <c r="H1" s="361"/>
      <c r="I1" s="361"/>
      <c r="J1" s="361"/>
      <c r="K1" s="361"/>
      <c r="L1" s="361"/>
      <c r="M1" s="361"/>
      <c r="N1" s="361"/>
      <c r="O1" s="361"/>
    </row>
    <row r="2" spans="1:15" s="9" customFormat="1" ht="24" customHeight="1">
      <c r="A2" s="244" t="s">
        <v>484</v>
      </c>
      <c r="B2" s="8"/>
      <c r="C2" s="8"/>
      <c r="D2" s="8"/>
      <c r="E2" s="8"/>
      <c r="F2" s="8"/>
      <c r="G2" s="8"/>
      <c r="H2" s="8"/>
      <c r="M2" s="362" t="s">
        <v>485</v>
      </c>
      <c r="N2" s="362"/>
      <c r="O2" s="362"/>
    </row>
    <row r="3" spans="1:18" ht="25.5" customHeight="1">
      <c r="A3" s="363" t="s">
        <v>486</v>
      </c>
      <c r="B3" s="365" t="s">
        <v>487</v>
      </c>
      <c r="C3" s="365"/>
      <c r="D3" s="365"/>
      <c r="E3" s="365"/>
      <c r="F3" s="365"/>
      <c r="G3" s="365"/>
      <c r="H3" s="365"/>
      <c r="I3" s="365"/>
      <c r="J3" s="366"/>
      <c r="K3" s="367" t="s">
        <v>456</v>
      </c>
      <c r="L3" s="365"/>
      <c r="M3" s="365"/>
      <c r="N3" s="365"/>
      <c r="O3" s="365"/>
      <c r="P3" s="365"/>
      <c r="Q3" s="365"/>
      <c r="R3" s="366"/>
    </row>
    <row r="4" spans="1:18" s="134" customFormat="1" ht="48" customHeight="1">
      <c r="A4" s="364"/>
      <c r="B4" s="135" t="s">
        <v>441</v>
      </c>
      <c r="C4" s="135" t="s">
        <v>442</v>
      </c>
      <c r="D4" s="135" t="s">
        <v>443</v>
      </c>
      <c r="E4" s="135" t="s">
        <v>444</v>
      </c>
      <c r="F4" s="135" t="s">
        <v>445</v>
      </c>
      <c r="G4" s="135" t="s">
        <v>446</v>
      </c>
      <c r="H4" s="135" t="s">
        <v>2597</v>
      </c>
      <c r="I4" s="135" t="s">
        <v>447</v>
      </c>
      <c r="J4" s="135" t="s">
        <v>448</v>
      </c>
      <c r="K4" s="135" t="s">
        <v>441</v>
      </c>
      <c r="L4" s="135" t="s">
        <v>449</v>
      </c>
      <c r="M4" s="135" t="s">
        <v>450</v>
      </c>
      <c r="N4" s="135" t="s">
        <v>451</v>
      </c>
      <c r="O4" s="135" t="s">
        <v>452</v>
      </c>
      <c r="P4" s="135" t="s">
        <v>453</v>
      </c>
      <c r="Q4" s="135" t="s">
        <v>454</v>
      </c>
      <c r="R4" s="135" t="s">
        <v>455</v>
      </c>
    </row>
    <row r="5" spans="1:18" ht="17.25" customHeight="1">
      <c r="A5" s="245" t="s">
        <v>2492</v>
      </c>
      <c r="B5" s="136">
        <v>511.45</v>
      </c>
      <c r="C5" s="137">
        <v>510.45</v>
      </c>
      <c r="D5" s="138"/>
      <c r="E5" s="138"/>
      <c r="F5" s="138"/>
      <c r="G5" s="138"/>
      <c r="H5" s="138"/>
      <c r="I5" s="138"/>
      <c r="J5" s="137">
        <v>1</v>
      </c>
      <c r="K5" s="137">
        <v>511.45</v>
      </c>
      <c r="L5" s="137">
        <v>420.05</v>
      </c>
      <c r="M5" s="138">
        <v>91.4</v>
      </c>
      <c r="N5" s="138"/>
      <c r="O5" s="138"/>
      <c r="P5" s="138"/>
      <c r="Q5" s="138"/>
      <c r="R5" s="137">
        <v>0</v>
      </c>
    </row>
    <row r="6" spans="1:18" ht="17.25" customHeight="1">
      <c r="A6" s="245" t="s">
        <v>2493</v>
      </c>
      <c r="B6" s="136">
        <v>51.79</v>
      </c>
      <c r="C6" s="137">
        <v>51.79</v>
      </c>
      <c r="D6" s="138"/>
      <c r="E6" s="138"/>
      <c r="F6" s="138"/>
      <c r="G6" s="138"/>
      <c r="H6" s="138"/>
      <c r="I6" s="138"/>
      <c r="J6" s="137">
        <v>0</v>
      </c>
      <c r="K6" s="137">
        <v>51.79</v>
      </c>
      <c r="L6" s="137">
        <v>31.59</v>
      </c>
      <c r="M6" s="138">
        <v>20.2</v>
      </c>
      <c r="N6" s="138"/>
      <c r="O6" s="138"/>
      <c r="P6" s="138"/>
      <c r="Q6" s="138"/>
      <c r="R6" s="137">
        <v>0</v>
      </c>
    </row>
    <row r="7" spans="1:18" ht="17.25" customHeight="1">
      <c r="A7" s="245" t="s">
        <v>2494</v>
      </c>
      <c r="B7" s="136">
        <v>66.77</v>
      </c>
      <c r="C7" s="137">
        <v>66.77</v>
      </c>
      <c r="D7" s="138"/>
      <c r="E7" s="138"/>
      <c r="F7" s="138"/>
      <c r="G7" s="138"/>
      <c r="H7" s="138"/>
      <c r="I7" s="138"/>
      <c r="J7" s="138"/>
      <c r="K7" s="137">
        <v>66.77</v>
      </c>
      <c r="L7" s="137">
        <v>56.44</v>
      </c>
      <c r="M7" s="138">
        <v>10.33</v>
      </c>
      <c r="N7" s="138"/>
      <c r="O7" s="138"/>
      <c r="P7" s="138"/>
      <c r="Q7" s="138"/>
      <c r="R7" s="138">
        <v>0</v>
      </c>
    </row>
    <row r="8" spans="1:18" ht="17.25" customHeight="1">
      <c r="A8" s="245" t="s">
        <v>2495</v>
      </c>
      <c r="B8" s="136">
        <v>88.97</v>
      </c>
      <c r="C8" s="137">
        <v>88.97</v>
      </c>
      <c r="D8" s="138"/>
      <c r="E8" s="138"/>
      <c r="F8" s="138"/>
      <c r="G8" s="138"/>
      <c r="H8" s="138"/>
      <c r="I8" s="138"/>
      <c r="J8" s="137"/>
      <c r="K8" s="137">
        <v>88.97</v>
      </c>
      <c r="L8" s="137">
        <v>82.59</v>
      </c>
      <c r="M8" s="138">
        <v>6.38</v>
      </c>
      <c r="N8" s="138"/>
      <c r="O8" s="138"/>
      <c r="P8" s="138"/>
      <c r="Q8" s="138"/>
      <c r="R8" s="137">
        <v>0</v>
      </c>
    </row>
    <row r="9" spans="1:18" ht="17.25" customHeight="1">
      <c r="A9" s="245" t="s">
        <v>2496</v>
      </c>
      <c r="B9" s="136">
        <v>139.21</v>
      </c>
      <c r="C9" s="137">
        <v>129.09</v>
      </c>
      <c r="D9" s="138"/>
      <c r="E9" s="138"/>
      <c r="F9" s="138"/>
      <c r="G9" s="138"/>
      <c r="H9" s="138"/>
      <c r="I9" s="138"/>
      <c r="J9" s="137">
        <v>10.12</v>
      </c>
      <c r="K9" s="137">
        <v>139.21</v>
      </c>
      <c r="L9" s="137">
        <v>48.56</v>
      </c>
      <c r="M9" s="138">
        <v>90.65</v>
      </c>
      <c r="N9" s="138"/>
      <c r="O9" s="138"/>
      <c r="P9" s="138"/>
      <c r="Q9" s="138"/>
      <c r="R9" s="137">
        <v>0</v>
      </c>
    </row>
    <row r="10" spans="1:18" ht="17.25" customHeight="1">
      <c r="A10" s="245" t="s">
        <v>2497</v>
      </c>
      <c r="B10" s="136">
        <v>117.8</v>
      </c>
      <c r="C10" s="137">
        <v>117.8</v>
      </c>
      <c r="D10" s="138"/>
      <c r="E10" s="138"/>
      <c r="F10" s="138"/>
      <c r="G10" s="138"/>
      <c r="H10" s="138"/>
      <c r="I10" s="138"/>
      <c r="J10" s="137"/>
      <c r="K10" s="137">
        <v>117.8</v>
      </c>
      <c r="L10" s="137">
        <v>76.7</v>
      </c>
      <c r="M10" s="138">
        <v>41.1</v>
      </c>
      <c r="N10" s="138"/>
      <c r="O10" s="138"/>
      <c r="P10" s="138"/>
      <c r="Q10" s="138"/>
      <c r="R10" s="137">
        <v>0</v>
      </c>
    </row>
    <row r="11" spans="1:18" ht="17.25" customHeight="1">
      <c r="A11" s="245" t="s">
        <v>2498</v>
      </c>
      <c r="B11" s="136">
        <v>83.29</v>
      </c>
      <c r="C11" s="137">
        <v>83.29</v>
      </c>
      <c r="D11" s="138"/>
      <c r="E11" s="138"/>
      <c r="F11" s="138"/>
      <c r="G11" s="138"/>
      <c r="H11" s="138"/>
      <c r="I11" s="138"/>
      <c r="J11" s="137"/>
      <c r="K11" s="137">
        <v>83.29</v>
      </c>
      <c r="L11" s="137">
        <v>81.09</v>
      </c>
      <c r="M11" s="137">
        <v>2.2</v>
      </c>
      <c r="N11" s="138"/>
      <c r="O11" s="138"/>
      <c r="P11" s="138"/>
      <c r="Q11" s="138"/>
      <c r="R11" s="137">
        <v>0</v>
      </c>
    </row>
    <row r="12" spans="1:18" ht="17.25" customHeight="1">
      <c r="A12" s="245" t="s">
        <v>2499</v>
      </c>
      <c r="B12" s="136">
        <v>139.3</v>
      </c>
      <c r="C12" s="137">
        <v>139.3</v>
      </c>
      <c r="D12" s="137"/>
      <c r="E12" s="137"/>
      <c r="F12" s="138"/>
      <c r="G12" s="138"/>
      <c r="H12" s="138"/>
      <c r="I12" s="137"/>
      <c r="J12" s="137"/>
      <c r="K12" s="137">
        <v>139.3</v>
      </c>
      <c r="L12" s="137">
        <v>104.36</v>
      </c>
      <c r="M12" s="137">
        <v>34.8</v>
      </c>
      <c r="N12" s="138"/>
      <c r="O12" s="138"/>
      <c r="P12" s="138"/>
      <c r="Q12" s="138"/>
      <c r="R12" s="137">
        <v>0.14000000000001478</v>
      </c>
    </row>
    <row r="13" spans="1:18" ht="17.25" customHeight="1">
      <c r="A13" s="245" t="s">
        <v>2500</v>
      </c>
      <c r="B13" s="136">
        <v>44.59</v>
      </c>
      <c r="C13" s="137">
        <v>44.59</v>
      </c>
      <c r="D13" s="138"/>
      <c r="E13" s="138"/>
      <c r="F13" s="138"/>
      <c r="G13" s="138"/>
      <c r="H13" s="138"/>
      <c r="I13" s="138"/>
      <c r="J13" s="137"/>
      <c r="K13" s="137">
        <v>44.59</v>
      </c>
      <c r="L13" s="137">
        <v>32.49</v>
      </c>
      <c r="M13" s="138">
        <v>12.1</v>
      </c>
      <c r="N13" s="138"/>
      <c r="O13" s="138"/>
      <c r="P13" s="138"/>
      <c r="Q13" s="138"/>
      <c r="R13" s="137">
        <v>0</v>
      </c>
    </row>
    <row r="14" spans="1:18" ht="17.25" customHeight="1">
      <c r="A14" s="245" t="s">
        <v>2501</v>
      </c>
      <c r="B14" s="136">
        <v>47.83</v>
      </c>
      <c r="C14" s="137">
        <v>47.83</v>
      </c>
      <c r="D14" s="138"/>
      <c r="E14" s="138"/>
      <c r="F14" s="138"/>
      <c r="G14" s="138"/>
      <c r="H14" s="138"/>
      <c r="I14" s="138"/>
      <c r="J14" s="137"/>
      <c r="K14" s="137">
        <v>47.83</v>
      </c>
      <c r="L14" s="137">
        <v>38.73</v>
      </c>
      <c r="M14" s="137">
        <v>9.1</v>
      </c>
      <c r="N14" s="138"/>
      <c r="O14" s="138"/>
      <c r="P14" s="138"/>
      <c r="Q14" s="138"/>
      <c r="R14" s="137">
        <v>0</v>
      </c>
    </row>
    <row r="15" spans="1:18" ht="17.25" customHeight="1">
      <c r="A15" s="245" t="s">
        <v>2502</v>
      </c>
      <c r="B15" s="136">
        <v>733.3</v>
      </c>
      <c r="C15" s="137">
        <v>703.91</v>
      </c>
      <c r="D15" s="138"/>
      <c r="E15" s="138"/>
      <c r="F15" s="138"/>
      <c r="G15" s="138"/>
      <c r="H15" s="138"/>
      <c r="I15" s="137"/>
      <c r="J15" s="137">
        <v>29.39</v>
      </c>
      <c r="K15" s="137">
        <v>733.3</v>
      </c>
      <c r="L15" s="137">
        <v>554.31</v>
      </c>
      <c r="M15" s="137">
        <v>174.11</v>
      </c>
      <c r="N15" s="138"/>
      <c r="O15" s="138"/>
      <c r="P15" s="138"/>
      <c r="Q15" s="138"/>
      <c r="R15" s="137">
        <v>4.88</v>
      </c>
    </row>
    <row r="16" spans="1:18" ht="17.25" customHeight="1">
      <c r="A16" s="245" t="s">
        <v>2503</v>
      </c>
      <c r="B16" s="136">
        <v>76.41</v>
      </c>
      <c r="C16" s="137">
        <v>76.41</v>
      </c>
      <c r="D16" s="138"/>
      <c r="E16" s="138"/>
      <c r="F16" s="138"/>
      <c r="G16" s="138"/>
      <c r="H16" s="138"/>
      <c r="I16" s="138"/>
      <c r="J16" s="137"/>
      <c r="K16" s="137">
        <v>76.41</v>
      </c>
      <c r="L16" s="137">
        <v>64.26</v>
      </c>
      <c r="M16" s="138">
        <v>12.15</v>
      </c>
      <c r="N16" s="138"/>
      <c r="O16" s="138"/>
      <c r="P16" s="138"/>
      <c r="Q16" s="138"/>
      <c r="R16" s="137">
        <v>0</v>
      </c>
    </row>
    <row r="17" spans="1:18" ht="17.25" customHeight="1">
      <c r="A17" s="245" t="s">
        <v>2504</v>
      </c>
      <c r="B17" s="136">
        <v>47.16</v>
      </c>
      <c r="C17" s="137">
        <v>47.16</v>
      </c>
      <c r="D17" s="138"/>
      <c r="E17" s="138"/>
      <c r="F17" s="138"/>
      <c r="G17" s="138"/>
      <c r="H17" s="138"/>
      <c r="I17" s="138"/>
      <c r="J17" s="137"/>
      <c r="K17" s="137">
        <v>47.16</v>
      </c>
      <c r="L17" s="137">
        <v>42.16</v>
      </c>
      <c r="M17" s="137">
        <v>5</v>
      </c>
      <c r="N17" s="138"/>
      <c r="O17" s="138"/>
      <c r="P17" s="138"/>
      <c r="Q17" s="138"/>
      <c r="R17" s="137">
        <v>0</v>
      </c>
    </row>
    <row r="18" spans="1:18" ht="17.25" customHeight="1">
      <c r="A18" s="245" t="s">
        <v>2505</v>
      </c>
      <c r="B18" s="136">
        <v>251.22</v>
      </c>
      <c r="C18" s="137">
        <v>251.22</v>
      </c>
      <c r="D18" s="138"/>
      <c r="E18" s="138"/>
      <c r="F18" s="137"/>
      <c r="G18" s="138"/>
      <c r="H18" s="137"/>
      <c r="I18" s="138"/>
      <c r="J18" s="137"/>
      <c r="K18" s="137">
        <v>251.22</v>
      </c>
      <c r="L18" s="137">
        <v>103.62</v>
      </c>
      <c r="M18" s="137">
        <v>147.6</v>
      </c>
      <c r="N18" s="138"/>
      <c r="O18" s="138"/>
      <c r="P18" s="138"/>
      <c r="Q18" s="138"/>
      <c r="R18" s="137">
        <v>0</v>
      </c>
    </row>
    <row r="19" spans="1:18" ht="17.25" customHeight="1">
      <c r="A19" s="245" t="s">
        <v>2506</v>
      </c>
      <c r="B19" s="136">
        <v>176.31</v>
      </c>
      <c r="C19" s="137">
        <v>175.21</v>
      </c>
      <c r="D19" s="137"/>
      <c r="E19" s="138"/>
      <c r="F19" s="138"/>
      <c r="G19" s="138"/>
      <c r="H19" s="138"/>
      <c r="I19" s="138"/>
      <c r="J19" s="137">
        <v>1.1</v>
      </c>
      <c r="K19" s="137">
        <v>176.31</v>
      </c>
      <c r="L19" s="137">
        <v>60.4</v>
      </c>
      <c r="M19" s="138">
        <v>115.91</v>
      </c>
      <c r="N19" s="138"/>
      <c r="O19" s="138"/>
      <c r="P19" s="138"/>
      <c r="Q19" s="138"/>
      <c r="R19" s="137">
        <v>0</v>
      </c>
    </row>
    <row r="20" spans="1:18" ht="17.25" customHeight="1">
      <c r="A20" s="245" t="s">
        <v>2507</v>
      </c>
      <c r="B20" s="136">
        <v>617.19</v>
      </c>
      <c r="C20" s="137">
        <v>617.19</v>
      </c>
      <c r="D20" s="137"/>
      <c r="E20" s="138"/>
      <c r="F20" s="138"/>
      <c r="G20" s="138"/>
      <c r="H20" s="138"/>
      <c r="I20" s="138"/>
      <c r="J20" s="137"/>
      <c r="K20" s="137">
        <v>617.19</v>
      </c>
      <c r="L20" s="137">
        <v>424.91</v>
      </c>
      <c r="M20" s="137">
        <v>123.36</v>
      </c>
      <c r="N20" s="138"/>
      <c r="O20" s="138"/>
      <c r="P20" s="138"/>
      <c r="Q20" s="138"/>
      <c r="R20" s="137">
        <v>68.92000000000007</v>
      </c>
    </row>
    <row r="21" spans="1:18" ht="17.25" customHeight="1">
      <c r="A21" s="245" t="s">
        <v>2508</v>
      </c>
      <c r="B21" s="136">
        <v>451.77</v>
      </c>
      <c r="C21" s="137">
        <v>394.17</v>
      </c>
      <c r="D21" s="138"/>
      <c r="E21" s="138"/>
      <c r="F21" s="138"/>
      <c r="G21" s="138"/>
      <c r="H21" s="137"/>
      <c r="I21" s="138"/>
      <c r="J21" s="137">
        <v>57.6</v>
      </c>
      <c r="K21" s="137">
        <v>451.77</v>
      </c>
      <c r="L21" s="137">
        <v>400.29</v>
      </c>
      <c r="M21" s="137">
        <v>35.4</v>
      </c>
      <c r="N21" s="138"/>
      <c r="O21" s="138"/>
      <c r="P21" s="138"/>
      <c r="Q21" s="138"/>
      <c r="R21" s="137">
        <v>16.08</v>
      </c>
    </row>
    <row r="22" spans="1:18" ht="17.25" customHeight="1">
      <c r="A22" s="245" t="s">
        <v>2509</v>
      </c>
      <c r="B22" s="136">
        <v>39</v>
      </c>
      <c r="C22" s="137">
        <v>38.63</v>
      </c>
      <c r="D22" s="137"/>
      <c r="E22" s="138"/>
      <c r="F22" s="138"/>
      <c r="G22" s="138"/>
      <c r="H22" s="138"/>
      <c r="I22" s="138"/>
      <c r="J22" s="137">
        <v>0.37</v>
      </c>
      <c r="K22" s="137">
        <v>39</v>
      </c>
      <c r="L22" s="137">
        <v>34.63</v>
      </c>
      <c r="M22" s="137">
        <v>4</v>
      </c>
      <c r="N22" s="138"/>
      <c r="O22" s="138"/>
      <c r="P22" s="138"/>
      <c r="Q22" s="138"/>
      <c r="R22" s="137">
        <v>0.36999999999999744</v>
      </c>
    </row>
    <row r="23" spans="1:18" ht="17.25" customHeight="1">
      <c r="A23" s="245" t="s">
        <v>2510</v>
      </c>
      <c r="B23" s="136">
        <v>810.84</v>
      </c>
      <c r="C23" s="137">
        <v>795.16</v>
      </c>
      <c r="D23" s="137"/>
      <c r="E23" s="138"/>
      <c r="F23" s="138"/>
      <c r="G23" s="138"/>
      <c r="H23" s="138"/>
      <c r="I23" s="138"/>
      <c r="J23" s="137">
        <v>15.68</v>
      </c>
      <c r="K23" s="137">
        <v>810.84</v>
      </c>
      <c r="L23" s="137">
        <v>301.01</v>
      </c>
      <c r="M23" s="137">
        <v>509.46</v>
      </c>
      <c r="N23" s="138"/>
      <c r="O23" s="138"/>
      <c r="P23" s="138"/>
      <c r="Q23" s="138"/>
      <c r="R23" s="137">
        <v>0.36999999999989086</v>
      </c>
    </row>
    <row r="24" spans="1:18" ht="17.25" customHeight="1">
      <c r="A24" s="245" t="s">
        <v>2511</v>
      </c>
      <c r="B24" s="136">
        <v>306.01</v>
      </c>
      <c r="C24" s="137">
        <v>270.24</v>
      </c>
      <c r="D24" s="138"/>
      <c r="E24" s="138"/>
      <c r="F24" s="137"/>
      <c r="G24" s="138"/>
      <c r="H24" s="138"/>
      <c r="I24" s="137"/>
      <c r="J24" s="138">
        <v>35.77</v>
      </c>
      <c r="K24" s="137">
        <v>306.01</v>
      </c>
      <c r="L24" s="137">
        <v>154.79</v>
      </c>
      <c r="M24" s="138">
        <v>138</v>
      </c>
      <c r="N24" s="138"/>
      <c r="O24" s="138"/>
      <c r="P24" s="138"/>
      <c r="Q24" s="138"/>
      <c r="R24" s="137">
        <v>13.22</v>
      </c>
    </row>
    <row r="25" spans="1:18" ht="17.25" customHeight="1">
      <c r="A25" s="245" t="s">
        <v>2512</v>
      </c>
      <c r="B25" s="136">
        <v>434.72</v>
      </c>
      <c r="C25" s="137">
        <v>431.73</v>
      </c>
      <c r="D25" s="138"/>
      <c r="E25" s="138"/>
      <c r="F25" s="138"/>
      <c r="G25" s="138"/>
      <c r="H25" s="138"/>
      <c r="I25" s="137"/>
      <c r="J25" s="137">
        <v>2.99</v>
      </c>
      <c r="K25" s="137">
        <v>434.72</v>
      </c>
      <c r="L25" s="137">
        <v>358.8</v>
      </c>
      <c r="M25" s="138">
        <v>70.6</v>
      </c>
      <c r="N25" s="138"/>
      <c r="O25" s="138"/>
      <c r="P25" s="138"/>
      <c r="Q25" s="138"/>
      <c r="R25" s="137">
        <v>5.32000000000005</v>
      </c>
    </row>
    <row r="26" spans="1:18" ht="17.25" customHeight="1">
      <c r="A26" s="245" t="s">
        <v>2513</v>
      </c>
      <c r="B26" s="136">
        <v>113.63</v>
      </c>
      <c r="C26" s="137">
        <v>113.63</v>
      </c>
      <c r="D26" s="138"/>
      <c r="E26" s="138"/>
      <c r="F26" s="137"/>
      <c r="G26" s="138"/>
      <c r="H26" s="137"/>
      <c r="I26" s="138"/>
      <c r="J26" s="137"/>
      <c r="K26" s="137">
        <v>113.63</v>
      </c>
      <c r="L26" s="137">
        <v>102.23</v>
      </c>
      <c r="M26" s="138">
        <v>11.4</v>
      </c>
      <c r="N26" s="138"/>
      <c r="O26" s="138"/>
      <c r="P26" s="138"/>
      <c r="Q26" s="138"/>
      <c r="R26" s="137">
        <v>0</v>
      </c>
    </row>
    <row r="27" spans="1:18" ht="17.25" customHeight="1">
      <c r="A27" s="245" t="s">
        <v>2514</v>
      </c>
      <c r="B27" s="136">
        <v>235.88</v>
      </c>
      <c r="C27" s="137">
        <v>234.4</v>
      </c>
      <c r="D27" s="138"/>
      <c r="E27" s="138"/>
      <c r="F27" s="137"/>
      <c r="G27" s="138"/>
      <c r="H27" s="138"/>
      <c r="I27" s="137"/>
      <c r="J27" s="137">
        <v>1.48</v>
      </c>
      <c r="K27" s="137">
        <v>235.88</v>
      </c>
      <c r="L27" s="137">
        <v>143.2</v>
      </c>
      <c r="M27" s="138">
        <v>92.68</v>
      </c>
      <c r="N27" s="138"/>
      <c r="O27" s="138"/>
      <c r="P27" s="138"/>
      <c r="Q27" s="138"/>
      <c r="R27" s="137">
        <v>0</v>
      </c>
    </row>
    <row r="28" spans="1:18" ht="17.25" customHeight="1">
      <c r="A28" s="245" t="s">
        <v>2515</v>
      </c>
      <c r="B28" s="136">
        <v>5708.66</v>
      </c>
      <c r="C28" s="137">
        <v>4609.3</v>
      </c>
      <c r="D28" s="138"/>
      <c r="E28" s="138"/>
      <c r="F28" s="138"/>
      <c r="G28" s="138"/>
      <c r="H28" s="138"/>
      <c r="I28" s="137"/>
      <c r="J28" s="137">
        <v>1099.36</v>
      </c>
      <c r="K28" s="137">
        <v>5708.66</v>
      </c>
      <c r="L28" s="137">
        <v>3379.75</v>
      </c>
      <c r="M28" s="138">
        <v>1755.38</v>
      </c>
      <c r="N28" s="138"/>
      <c r="O28" s="138"/>
      <c r="P28" s="138"/>
      <c r="Q28" s="138"/>
      <c r="R28" s="137">
        <v>573.53</v>
      </c>
    </row>
    <row r="29" spans="1:18" ht="17.25" customHeight="1">
      <c r="A29" s="245" t="s">
        <v>2516</v>
      </c>
      <c r="B29" s="136">
        <v>989.86</v>
      </c>
      <c r="C29" s="137">
        <v>676.73</v>
      </c>
      <c r="D29" s="137"/>
      <c r="E29" s="138"/>
      <c r="F29" s="137"/>
      <c r="G29" s="138"/>
      <c r="H29" s="138"/>
      <c r="I29" s="137"/>
      <c r="J29" s="137">
        <v>313.13</v>
      </c>
      <c r="K29" s="137">
        <v>989.86</v>
      </c>
      <c r="L29" s="137">
        <v>803.25</v>
      </c>
      <c r="M29" s="138">
        <v>180</v>
      </c>
      <c r="N29" s="138"/>
      <c r="O29" s="138"/>
      <c r="P29" s="138"/>
      <c r="Q29" s="138"/>
      <c r="R29" s="137">
        <v>6.610000000000014</v>
      </c>
    </row>
    <row r="30" spans="1:18" ht="17.25" customHeight="1">
      <c r="A30" s="245" t="s">
        <v>2517</v>
      </c>
      <c r="B30" s="136">
        <v>1577.46</v>
      </c>
      <c r="C30" s="137">
        <v>1472.46</v>
      </c>
      <c r="D30" s="138"/>
      <c r="E30" s="138"/>
      <c r="F30" s="138"/>
      <c r="G30" s="138"/>
      <c r="H30" s="138"/>
      <c r="I30" s="137"/>
      <c r="J30" s="137">
        <v>105</v>
      </c>
      <c r="K30" s="137">
        <v>1577.46</v>
      </c>
      <c r="L30" s="137">
        <v>992.24</v>
      </c>
      <c r="M30" s="138">
        <v>409.39</v>
      </c>
      <c r="N30" s="138"/>
      <c r="O30" s="138"/>
      <c r="P30" s="138"/>
      <c r="Q30" s="138"/>
      <c r="R30" s="137">
        <v>175.83</v>
      </c>
    </row>
    <row r="31" spans="1:18" ht="17.25" customHeight="1">
      <c r="A31" s="245" t="s">
        <v>2518</v>
      </c>
      <c r="B31" s="136">
        <v>835.72</v>
      </c>
      <c r="C31" s="137">
        <v>715.72</v>
      </c>
      <c r="D31" s="138"/>
      <c r="E31" s="138"/>
      <c r="F31" s="138"/>
      <c r="G31" s="138"/>
      <c r="H31" s="138"/>
      <c r="I31" s="137"/>
      <c r="J31" s="137">
        <v>120</v>
      </c>
      <c r="K31" s="137">
        <v>835.72</v>
      </c>
      <c r="L31" s="137">
        <v>484.03</v>
      </c>
      <c r="M31" s="138">
        <v>293.96</v>
      </c>
      <c r="N31" s="138"/>
      <c r="O31" s="138"/>
      <c r="P31" s="138"/>
      <c r="Q31" s="138"/>
      <c r="R31" s="137">
        <v>57.73</v>
      </c>
    </row>
    <row r="32" spans="1:18" ht="17.25" customHeight="1">
      <c r="A32" s="245" t="s">
        <v>2519</v>
      </c>
      <c r="B32" s="136">
        <v>470.66</v>
      </c>
      <c r="C32" s="137">
        <v>447.35</v>
      </c>
      <c r="D32" s="138"/>
      <c r="E32" s="138"/>
      <c r="F32" s="137"/>
      <c r="G32" s="138"/>
      <c r="H32" s="138"/>
      <c r="I32" s="138"/>
      <c r="J32" s="137">
        <v>23.31</v>
      </c>
      <c r="K32" s="137">
        <v>470.66</v>
      </c>
      <c r="L32" s="137">
        <v>44.4</v>
      </c>
      <c r="M32" s="138">
        <v>416.37</v>
      </c>
      <c r="N32" s="138"/>
      <c r="O32" s="138"/>
      <c r="P32" s="138"/>
      <c r="Q32" s="137"/>
      <c r="R32" s="137">
        <v>9.890000000000043</v>
      </c>
    </row>
    <row r="33" spans="1:18" ht="17.25" customHeight="1">
      <c r="A33" s="245" t="s">
        <v>2520</v>
      </c>
      <c r="B33" s="136">
        <v>549.14</v>
      </c>
      <c r="C33" s="137">
        <v>546.55</v>
      </c>
      <c r="D33" s="138"/>
      <c r="E33" s="138"/>
      <c r="F33" s="138"/>
      <c r="G33" s="138"/>
      <c r="H33" s="138"/>
      <c r="I33" s="137"/>
      <c r="J33" s="137">
        <v>2.59</v>
      </c>
      <c r="K33" s="137">
        <v>549.14</v>
      </c>
      <c r="L33" s="137">
        <v>460.64</v>
      </c>
      <c r="M33" s="138">
        <v>88.5</v>
      </c>
      <c r="N33" s="138"/>
      <c r="O33" s="138"/>
      <c r="P33" s="138"/>
      <c r="Q33" s="138"/>
      <c r="R33" s="137">
        <v>0</v>
      </c>
    </row>
    <row r="34" spans="1:18" ht="17.25" customHeight="1">
      <c r="A34" s="245" t="s">
        <v>2521</v>
      </c>
      <c r="B34" s="136">
        <v>173.55</v>
      </c>
      <c r="C34" s="137">
        <v>172.39</v>
      </c>
      <c r="D34" s="138"/>
      <c r="E34" s="138"/>
      <c r="F34" s="138"/>
      <c r="G34" s="138"/>
      <c r="H34" s="138"/>
      <c r="I34" s="137"/>
      <c r="J34" s="137">
        <v>1.16</v>
      </c>
      <c r="K34" s="137">
        <v>173.55</v>
      </c>
      <c r="L34" s="137">
        <v>97.73</v>
      </c>
      <c r="M34" s="138">
        <v>74.36</v>
      </c>
      <c r="N34" s="138"/>
      <c r="O34" s="138"/>
      <c r="P34" s="138"/>
      <c r="Q34" s="138"/>
      <c r="R34" s="137">
        <v>1.4599999999999795</v>
      </c>
    </row>
    <row r="35" spans="1:18" ht="17.25" customHeight="1">
      <c r="A35" s="245" t="s">
        <v>2522</v>
      </c>
      <c r="B35" s="136">
        <v>251.54</v>
      </c>
      <c r="C35" s="137">
        <v>162.41</v>
      </c>
      <c r="D35" s="138"/>
      <c r="E35" s="138"/>
      <c r="F35" s="138"/>
      <c r="G35" s="138"/>
      <c r="H35" s="138"/>
      <c r="I35" s="138"/>
      <c r="J35" s="137">
        <v>89.13</v>
      </c>
      <c r="K35" s="137">
        <v>251.54</v>
      </c>
      <c r="L35" s="137">
        <v>233.28</v>
      </c>
      <c r="M35" s="138">
        <v>5</v>
      </c>
      <c r="N35" s="138"/>
      <c r="O35" s="138"/>
      <c r="P35" s="138"/>
      <c r="Q35" s="138"/>
      <c r="R35" s="137">
        <v>13.26</v>
      </c>
    </row>
    <row r="36" spans="1:18" ht="17.25" customHeight="1">
      <c r="A36" s="245" t="s">
        <v>2523</v>
      </c>
      <c r="B36" s="136">
        <v>1308.94</v>
      </c>
      <c r="C36" s="137">
        <v>1080.71</v>
      </c>
      <c r="D36" s="138"/>
      <c r="E36" s="138"/>
      <c r="F36" s="138"/>
      <c r="G36" s="138"/>
      <c r="H36" s="138"/>
      <c r="I36" s="138"/>
      <c r="J36" s="137">
        <v>228.23</v>
      </c>
      <c r="K36" s="137">
        <v>1308.94</v>
      </c>
      <c r="L36" s="137">
        <v>706.6</v>
      </c>
      <c r="M36" s="138">
        <v>559.8</v>
      </c>
      <c r="N36" s="138"/>
      <c r="O36" s="138"/>
      <c r="P36" s="138"/>
      <c r="Q36" s="138"/>
      <c r="R36" s="137">
        <v>42.54</v>
      </c>
    </row>
    <row r="37" spans="1:18" ht="17.25" customHeight="1">
      <c r="A37" s="245" t="s">
        <v>2524</v>
      </c>
      <c r="B37" s="136">
        <v>312.22</v>
      </c>
      <c r="C37" s="137">
        <v>293.17</v>
      </c>
      <c r="D37" s="138"/>
      <c r="E37" s="138"/>
      <c r="F37" s="138"/>
      <c r="G37" s="138"/>
      <c r="H37" s="138"/>
      <c r="I37" s="138"/>
      <c r="J37" s="137">
        <v>19.05</v>
      </c>
      <c r="K37" s="137">
        <v>312.22</v>
      </c>
      <c r="L37" s="137">
        <v>246.13</v>
      </c>
      <c r="M37" s="138">
        <v>62.35</v>
      </c>
      <c r="N37" s="138"/>
      <c r="O37" s="138"/>
      <c r="P37" s="138"/>
      <c r="Q37" s="138"/>
      <c r="R37" s="138">
        <v>3.740000000000009</v>
      </c>
    </row>
    <row r="38" spans="1:18" ht="17.25" customHeight="1">
      <c r="A38" s="245" t="s">
        <v>2525</v>
      </c>
      <c r="B38" s="136">
        <v>188.36</v>
      </c>
      <c r="C38" s="137">
        <v>188.36</v>
      </c>
      <c r="D38" s="138"/>
      <c r="E38" s="138"/>
      <c r="F38" s="138"/>
      <c r="G38" s="138"/>
      <c r="H38" s="138"/>
      <c r="I38" s="138"/>
      <c r="J38" s="137"/>
      <c r="K38" s="137">
        <v>188.36</v>
      </c>
      <c r="L38" s="137">
        <v>152.36</v>
      </c>
      <c r="M38" s="138">
        <v>36</v>
      </c>
      <c r="N38" s="138"/>
      <c r="O38" s="138"/>
      <c r="P38" s="138"/>
      <c r="Q38" s="138"/>
      <c r="R38" s="138">
        <v>0</v>
      </c>
    </row>
    <row r="39" spans="1:18" ht="17.25" customHeight="1">
      <c r="A39" s="245" t="s">
        <v>2526</v>
      </c>
      <c r="B39" s="136">
        <v>150.21</v>
      </c>
      <c r="C39" s="137">
        <v>140.81</v>
      </c>
      <c r="D39" s="138"/>
      <c r="E39" s="138"/>
      <c r="F39" s="138"/>
      <c r="G39" s="138"/>
      <c r="H39" s="138"/>
      <c r="I39" s="138"/>
      <c r="J39" s="137">
        <v>9.4</v>
      </c>
      <c r="K39" s="137">
        <v>150.21</v>
      </c>
      <c r="L39" s="137">
        <v>72.17</v>
      </c>
      <c r="M39" s="138">
        <v>78.04</v>
      </c>
      <c r="N39" s="138"/>
      <c r="O39" s="138"/>
      <c r="P39" s="138"/>
      <c r="Q39" s="138"/>
      <c r="R39" s="137">
        <v>0</v>
      </c>
    </row>
    <row r="40" spans="1:18" ht="17.25" customHeight="1">
      <c r="A40" s="245" t="s">
        <v>2527</v>
      </c>
      <c r="B40" s="136">
        <v>115.05</v>
      </c>
      <c r="C40" s="137">
        <v>111.1</v>
      </c>
      <c r="D40" s="138"/>
      <c r="E40" s="138"/>
      <c r="F40" s="138"/>
      <c r="G40" s="138"/>
      <c r="H40" s="138"/>
      <c r="I40" s="138"/>
      <c r="J40" s="137">
        <v>3.95</v>
      </c>
      <c r="K40" s="137">
        <v>115.05</v>
      </c>
      <c r="L40" s="137">
        <v>110</v>
      </c>
      <c r="M40" s="138">
        <v>5.05</v>
      </c>
      <c r="N40" s="138"/>
      <c r="O40" s="138"/>
      <c r="P40" s="138"/>
      <c r="Q40" s="138"/>
      <c r="R40" s="137">
        <v>0</v>
      </c>
    </row>
    <row r="41" spans="1:18" ht="17.25" customHeight="1">
      <c r="A41" s="245" t="s">
        <v>2528</v>
      </c>
      <c r="B41" s="136">
        <v>121.89</v>
      </c>
      <c r="C41" s="137">
        <v>121.89</v>
      </c>
      <c r="D41" s="138"/>
      <c r="E41" s="138"/>
      <c r="F41" s="138"/>
      <c r="G41" s="138"/>
      <c r="H41" s="138"/>
      <c r="I41" s="138"/>
      <c r="J41" s="137"/>
      <c r="K41" s="137">
        <v>121.89</v>
      </c>
      <c r="L41" s="137">
        <v>117.89</v>
      </c>
      <c r="M41" s="138">
        <v>3.9</v>
      </c>
      <c r="N41" s="138"/>
      <c r="O41" s="138"/>
      <c r="P41" s="138"/>
      <c r="Q41" s="138"/>
      <c r="R41" s="138">
        <v>0.09999999999999432</v>
      </c>
    </row>
    <row r="42" spans="1:18" ht="17.25" customHeight="1">
      <c r="A42" s="245" t="s">
        <v>2529</v>
      </c>
      <c r="B42" s="136">
        <v>82.96</v>
      </c>
      <c r="C42" s="137">
        <v>77.62</v>
      </c>
      <c r="D42" s="138"/>
      <c r="E42" s="138"/>
      <c r="F42" s="138"/>
      <c r="G42" s="138"/>
      <c r="H42" s="138"/>
      <c r="I42" s="137"/>
      <c r="J42" s="137">
        <v>5.34</v>
      </c>
      <c r="K42" s="137">
        <v>82.96</v>
      </c>
      <c r="L42" s="137">
        <v>5.59</v>
      </c>
      <c r="M42" s="138">
        <v>22.04</v>
      </c>
      <c r="N42" s="138"/>
      <c r="O42" s="138"/>
      <c r="P42" s="138"/>
      <c r="Q42" s="138"/>
      <c r="R42" s="137">
        <v>55.33</v>
      </c>
    </row>
    <row r="43" spans="1:18" ht="17.25" customHeight="1">
      <c r="A43" s="245" t="s">
        <v>2530</v>
      </c>
      <c r="B43" s="136">
        <v>2298.21</v>
      </c>
      <c r="C43" s="137">
        <v>1860.36</v>
      </c>
      <c r="D43" s="138"/>
      <c r="E43" s="138"/>
      <c r="F43" s="138"/>
      <c r="G43" s="138"/>
      <c r="H43" s="138"/>
      <c r="I43" s="137"/>
      <c r="J43" s="137">
        <v>437.85</v>
      </c>
      <c r="K43" s="137">
        <v>2298.21</v>
      </c>
      <c r="L43" s="137">
        <v>830.15</v>
      </c>
      <c r="M43" s="138">
        <v>1411.13</v>
      </c>
      <c r="N43" s="138"/>
      <c r="O43" s="138"/>
      <c r="P43" s="138"/>
      <c r="Q43" s="138"/>
      <c r="R43" s="137">
        <v>56.929999999999836</v>
      </c>
    </row>
    <row r="44" spans="1:18" ht="17.25" customHeight="1">
      <c r="A44" s="245" t="s">
        <v>2531</v>
      </c>
      <c r="B44" s="136">
        <v>1435.61</v>
      </c>
      <c r="C44" s="137">
        <v>1287.91</v>
      </c>
      <c r="D44" s="138"/>
      <c r="E44" s="138"/>
      <c r="F44" s="137"/>
      <c r="G44" s="138"/>
      <c r="H44" s="138"/>
      <c r="I44" s="137"/>
      <c r="J44" s="137">
        <v>147.7</v>
      </c>
      <c r="K44" s="137">
        <v>1435.61</v>
      </c>
      <c r="L44" s="137">
        <v>187</v>
      </c>
      <c r="M44" s="138">
        <v>1122.93</v>
      </c>
      <c r="N44" s="138"/>
      <c r="O44" s="138"/>
      <c r="P44" s="138"/>
      <c r="Q44" s="138"/>
      <c r="R44" s="137">
        <v>125.68</v>
      </c>
    </row>
    <row r="45" spans="1:18" ht="17.25" customHeight="1">
      <c r="A45" s="245" t="s">
        <v>2532</v>
      </c>
      <c r="B45" s="136">
        <v>45.5</v>
      </c>
      <c r="C45" s="137">
        <v>45.16</v>
      </c>
      <c r="D45" s="138"/>
      <c r="E45" s="138"/>
      <c r="F45" s="138"/>
      <c r="G45" s="138"/>
      <c r="H45" s="138"/>
      <c r="I45" s="137"/>
      <c r="J45" s="137">
        <v>0.34</v>
      </c>
      <c r="K45" s="137">
        <v>45.5</v>
      </c>
      <c r="L45" s="137">
        <v>39.95</v>
      </c>
      <c r="M45" s="138">
        <v>5.14</v>
      </c>
      <c r="N45" s="138"/>
      <c r="O45" s="138"/>
      <c r="P45" s="138"/>
      <c r="Q45" s="138"/>
      <c r="R45" s="137">
        <v>0.4099999999999966</v>
      </c>
    </row>
    <row r="46" spans="1:18" ht="17.25" customHeight="1">
      <c r="A46" s="245" t="s">
        <v>2533</v>
      </c>
      <c r="B46" s="136">
        <v>147.09</v>
      </c>
      <c r="C46" s="137">
        <v>147.09</v>
      </c>
      <c r="D46" s="138"/>
      <c r="E46" s="138"/>
      <c r="F46" s="138"/>
      <c r="G46" s="138"/>
      <c r="H46" s="138"/>
      <c r="I46" s="137"/>
      <c r="J46" s="137"/>
      <c r="K46" s="137">
        <v>147.09</v>
      </c>
      <c r="L46" s="137">
        <v>87.77</v>
      </c>
      <c r="M46" s="138">
        <v>57.05</v>
      </c>
      <c r="N46" s="138"/>
      <c r="O46" s="138"/>
      <c r="P46" s="138"/>
      <c r="Q46" s="138"/>
      <c r="R46" s="137">
        <v>2.2700000000000102</v>
      </c>
    </row>
    <row r="47" spans="1:18" ht="17.25" customHeight="1">
      <c r="A47" s="245" t="s">
        <v>2534</v>
      </c>
      <c r="B47" s="136">
        <v>101.35</v>
      </c>
      <c r="C47" s="137">
        <v>99.84</v>
      </c>
      <c r="D47" s="138"/>
      <c r="E47" s="138"/>
      <c r="F47" s="138"/>
      <c r="G47" s="138"/>
      <c r="H47" s="138"/>
      <c r="I47" s="137"/>
      <c r="J47" s="137">
        <v>1.51</v>
      </c>
      <c r="K47" s="137">
        <v>101.35</v>
      </c>
      <c r="L47" s="137">
        <v>95.7</v>
      </c>
      <c r="M47" s="138">
        <v>2.3</v>
      </c>
      <c r="N47" s="138"/>
      <c r="O47" s="138"/>
      <c r="P47" s="138"/>
      <c r="Q47" s="138"/>
      <c r="R47" s="137">
        <v>3.3500000000000085</v>
      </c>
    </row>
    <row r="48" spans="1:18" ht="17.25" customHeight="1">
      <c r="A48" s="245" t="s">
        <v>2535</v>
      </c>
      <c r="B48" s="136">
        <v>218.3</v>
      </c>
      <c r="C48" s="137">
        <v>218.3</v>
      </c>
      <c r="D48" s="138"/>
      <c r="E48" s="138"/>
      <c r="F48" s="138"/>
      <c r="G48" s="138"/>
      <c r="H48" s="138"/>
      <c r="I48" s="137"/>
      <c r="J48" s="137">
        <v>0</v>
      </c>
      <c r="K48" s="137">
        <v>218.3</v>
      </c>
      <c r="L48" s="137">
        <v>130.3</v>
      </c>
      <c r="M48" s="138"/>
      <c r="N48" s="138"/>
      <c r="O48" s="138"/>
      <c r="P48" s="138"/>
      <c r="Q48" s="138"/>
      <c r="R48" s="137">
        <v>88</v>
      </c>
    </row>
    <row r="49" spans="1:18" ht="17.25" customHeight="1">
      <c r="A49" s="245" t="s">
        <v>2536</v>
      </c>
      <c r="B49" s="136">
        <v>1859.24</v>
      </c>
      <c r="C49" s="137">
        <v>1695.35</v>
      </c>
      <c r="D49" s="138"/>
      <c r="E49" s="138"/>
      <c r="F49" s="138"/>
      <c r="G49" s="138"/>
      <c r="H49" s="138"/>
      <c r="I49" s="137"/>
      <c r="J49" s="137">
        <v>163.89</v>
      </c>
      <c r="K49" s="137">
        <v>1859.24</v>
      </c>
      <c r="L49" s="137">
        <v>328.04</v>
      </c>
      <c r="M49" s="138">
        <v>1407.75</v>
      </c>
      <c r="N49" s="138"/>
      <c r="O49" s="138"/>
      <c r="P49" s="138"/>
      <c r="Q49" s="138"/>
      <c r="R49" s="137">
        <v>123.45</v>
      </c>
    </row>
    <row r="50" spans="1:18" ht="17.25" customHeight="1">
      <c r="A50" s="245" t="s">
        <v>2537</v>
      </c>
      <c r="B50" s="136">
        <v>200.49</v>
      </c>
      <c r="C50" s="137">
        <v>193.47</v>
      </c>
      <c r="D50" s="138"/>
      <c r="E50" s="138"/>
      <c r="F50" s="137"/>
      <c r="G50" s="138"/>
      <c r="H50" s="138"/>
      <c r="I50" s="137"/>
      <c r="J50" s="137">
        <v>7.02</v>
      </c>
      <c r="K50" s="137">
        <v>200.49</v>
      </c>
      <c r="L50" s="137">
        <v>195.49</v>
      </c>
      <c r="M50" s="138">
        <v>5</v>
      </c>
      <c r="N50" s="138"/>
      <c r="O50" s="138"/>
      <c r="P50" s="138"/>
      <c r="Q50" s="138"/>
      <c r="R50" s="137">
        <v>0</v>
      </c>
    </row>
    <row r="51" spans="1:18" ht="17.25" customHeight="1">
      <c r="A51" s="245" t="s">
        <v>2538</v>
      </c>
      <c r="B51" s="136">
        <v>164.35</v>
      </c>
      <c r="C51" s="137">
        <v>145.35</v>
      </c>
      <c r="D51" s="138"/>
      <c r="E51" s="138"/>
      <c r="F51" s="137"/>
      <c r="G51" s="138"/>
      <c r="H51" s="138"/>
      <c r="I51" s="137"/>
      <c r="J51" s="137">
        <v>19</v>
      </c>
      <c r="K51" s="137">
        <v>164.35</v>
      </c>
      <c r="L51" s="137">
        <v>142.78</v>
      </c>
      <c r="M51" s="138">
        <v>9.49</v>
      </c>
      <c r="N51" s="138"/>
      <c r="O51" s="138"/>
      <c r="P51" s="138"/>
      <c r="Q51" s="138"/>
      <c r="R51" s="137">
        <v>12.08</v>
      </c>
    </row>
    <row r="52" spans="1:18" ht="17.25" customHeight="1">
      <c r="A52" s="245" t="s">
        <v>2539</v>
      </c>
      <c r="B52" s="136">
        <v>53.02</v>
      </c>
      <c r="C52" s="137">
        <v>53.02</v>
      </c>
      <c r="D52" s="138"/>
      <c r="E52" s="138"/>
      <c r="F52" s="137"/>
      <c r="G52" s="138"/>
      <c r="H52" s="138"/>
      <c r="I52" s="138"/>
      <c r="J52" s="137"/>
      <c r="K52" s="137">
        <v>53.02</v>
      </c>
      <c r="L52" s="137">
        <v>53.02</v>
      </c>
      <c r="M52" s="138"/>
      <c r="N52" s="138"/>
      <c r="O52" s="138"/>
      <c r="P52" s="138"/>
      <c r="Q52" s="137"/>
      <c r="R52" s="137">
        <v>0</v>
      </c>
    </row>
    <row r="53" spans="1:18" ht="17.25" customHeight="1">
      <c r="A53" s="246" t="s">
        <v>2540</v>
      </c>
      <c r="B53" s="136">
        <v>1500.83</v>
      </c>
      <c r="C53" s="137">
        <v>875.89</v>
      </c>
      <c r="D53" s="138"/>
      <c r="E53" s="138"/>
      <c r="F53" s="138"/>
      <c r="G53" s="138"/>
      <c r="H53" s="138"/>
      <c r="I53" s="137"/>
      <c r="J53" s="137">
        <v>624.94</v>
      </c>
      <c r="K53" s="137">
        <v>1500.83</v>
      </c>
      <c r="L53" s="137">
        <v>514.64</v>
      </c>
      <c r="M53" s="138">
        <v>308.93</v>
      </c>
      <c r="N53" s="138"/>
      <c r="O53" s="138"/>
      <c r="P53" s="138"/>
      <c r="Q53" s="138"/>
      <c r="R53" s="137">
        <v>677.26</v>
      </c>
    </row>
    <row r="54" spans="1:18" ht="17.25" customHeight="1">
      <c r="A54" s="246" t="s">
        <v>2541</v>
      </c>
      <c r="B54" s="136">
        <v>1183.5</v>
      </c>
      <c r="C54" s="137">
        <v>1161.76</v>
      </c>
      <c r="D54" s="138"/>
      <c r="E54" s="138"/>
      <c r="F54" s="138"/>
      <c r="G54" s="138"/>
      <c r="H54" s="138"/>
      <c r="I54" s="138"/>
      <c r="J54" s="137">
        <v>21.74</v>
      </c>
      <c r="K54" s="137">
        <v>1183.5</v>
      </c>
      <c r="L54" s="137">
        <v>999.16</v>
      </c>
      <c r="M54" s="138">
        <v>184.34</v>
      </c>
      <c r="N54" s="138"/>
      <c r="O54" s="138"/>
      <c r="P54" s="138"/>
      <c r="Q54" s="138"/>
      <c r="R54" s="137">
        <v>0</v>
      </c>
    </row>
    <row r="55" spans="1:18" ht="17.25" customHeight="1">
      <c r="A55" s="245" t="s">
        <v>2542</v>
      </c>
      <c r="B55" s="136">
        <v>17607.89</v>
      </c>
      <c r="C55" s="137">
        <v>9159.91</v>
      </c>
      <c r="D55" s="138"/>
      <c r="E55" s="138"/>
      <c r="F55" s="138"/>
      <c r="G55" s="138"/>
      <c r="H55" s="138">
        <v>455.6</v>
      </c>
      <c r="I55" s="138"/>
      <c r="J55" s="137">
        <v>7992.38</v>
      </c>
      <c r="K55" s="137">
        <v>17607.89</v>
      </c>
      <c r="L55" s="137">
        <v>184.27</v>
      </c>
      <c r="M55" s="138">
        <v>8575.45</v>
      </c>
      <c r="N55" s="138"/>
      <c r="O55" s="138"/>
      <c r="P55" s="138"/>
      <c r="Q55" s="138"/>
      <c r="R55" s="137">
        <v>8848.17</v>
      </c>
    </row>
    <row r="56" spans="1:18" ht="17.25" customHeight="1">
      <c r="A56" s="245" t="s">
        <v>2543</v>
      </c>
      <c r="B56" s="136">
        <v>1122.55</v>
      </c>
      <c r="C56" s="137">
        <v>1006.61</v>
      </c>
      <c r="D56" s="138"/>
      <c r="E56" s="138"/>
      <c r="F56" s="138">
        <v>44.28</v>
      </c>
      <c r="G56" s="138"/>
      <c r="H56" s="138">
        <v>34.16</v>
      </c>
      <c r="I56" s="137"/>
      <c r="J56" s="137">
        <v>37.5</v>
      </c>
      <c r="K56" s="137">
        <v>1122.55</v>
      </c>
      <c r="L56" s="137">
        <v>873.84</v>
      </c>
      <c r="M56" s="138">
        <v>182.75</v>
      </c>
      <c r="N56" s="138"/>
      <c r="O56" s="138"/>
      <c r="P56" s="138"/>
      <c r="Q56" s="138"/>
      <c r="R56" s="137">
        <v>65.96</v>
      </c>
    </row>
    <row r="57" spans="1:18" ht="17.25" customHeight="1">
      <c r="A57" s="245" t="s">
        <v>2544</v>
      </c>
      <c r="B57" s="136">
        <v>509.3</v>
      </c>
      <c r="C57" s="137">
        <v>245.04</v>
      </c>
      <c r="D57" s="138"/>
      <c r="E57" s="138"/>
      <c r="F57" s="138">
        <v>88.1</v>
      </c>
      <c r="G57" s="138"/>
      <c r="H57" s="137">
        <v>112.88</v>
      </c>
      <c r="I57" s="138"/>
      <c r="J57" s="137">
        <v>63.28</v>
      </c>
      <c r="K57" s="137">
        <v>509.3</v>
      </c>
      <c r="L57" s="137">
        <v>448.6</v>
      </c>
      <c r="M57" s="138"/>
      <c r="N57" s="138"/>
      <c r="O57" s="138"/>
      <c r="P57" s="138"/>
      <c r="Q57" s="138"/>
      <c r="R57" s="138">
        <v>60.69999999999993</v>
      </c>
    </row>
    <row r="58" spans="1:18" ht="17.25" customHeight="1">
      <c r="A58" s="245" t="s">
        <v>2545</v>
      </c>
      <c r="B58" s="136">
        <v>27887.2</v>
      </c>
      <c r="C58" s="137">
        <v>26554.7</v>
      </c>
      <c r="D58" s="138"/>
      <c r="E58" s="138"/>
      <c r="F58" s="138"/>
      <c r="G58" s="138"/>
      <c r="H58" s="138"/>
      <c r="I58" s="138"/>
      <c r="J58" s="137">
        <v>1332.5</v>
      </c>
      <c r="K58" s="137">
        <v>27887.2</v>
      </c>
      <c r="L58" s="137">
        <v>22861.75</v>
      </c>
      <c r="M58" s="138">
        <v>4297.48</v>
      </c>
      <c r="N58" s="138"/>
      <c r="O58" s="138"/>
      <c r="P58" s="138"/>
      <c r="Q58" s="138"/>
      <c r="R58" s="138">
        <v>727.9700000000012</v>
      </c>
    </row>
    <row r="59" spans="1:18" ht="17.25" customHeight="1">
      <c r="A59" s="245" t="s">
        <v>2546</v>
      </c>
      <c r="B59" s="136">
        <v>3650.91</v>
      </c>
      <c r="C59" s="137">
        <v>2244.04</v>
      </c>
      <c r="D59" s="138"/>
      <c r="E59" s="138"/>
      <c r="F59" s="138">
        <v>65.69</v>
      </c>
      <c r="G59" s="138"/>
      <c r="H59" s="138">
        <v>4.65</v>
      </c>
      <c r="I59" s="138"/>
      <c r="J59" s="138">
        <v>1336.53</v>
      </c>
      <c r="K59" s="137">
        <v>3650.91</v>
      </c>
      <c r="L59" s="137">
        <v>2446.48</v>
      </c>
      <c r="M59" s="138">
        <v>597.3</v>
      </c>
      <c r="N59" s="138"/>
      <c r="O59" s="138"/>
      <c r="P59" s="138"/>
      <c r="Q59" s="138"/>
      <c r="R59" s="138">
        <v>607.13</v>
      </c>
    </row>
    <row r="60" spans="1:18" ht="17.25" customHeight="1">
      <c r="A60" s="245" t="s">
        <v>2547</v>
      </c>
      <c r="B60" s="136">
        <v>2189.71</v>
      </c>
      <c r="C60" s="137">
        <v>1785.59</v>
      </c>
      <c r="D60" s="138"/>
      <c r="E60" s="138"/>
      <c r="F60" s="138">
        <v>223.85</v>
      </c>
      <c r="G60" s="138"/>
      <c r="H60" s="138"/>
      <c r="I60" s="138"/>
      <c r="J60" s="137">
        <v>180.27</v>
      </c>
      <c r="K60" s="137">
        <v>2189.71</v>
      </c>
      <c r="L60" s="137">
        <v>1446.6</v>
      </c>
      <c r="M60" s="138">
        <v>365.22</v>
      </c>
      <c r="N60" s="138"/>
      <c r="O60" s="138"/>
      <c r="P60" s="138"/>
      <c r="Q60" s="138"/>
      <c r="R60" s="137">
        <v>377.89</v>
      </c>
    </row>
    <row r="61" spans="1:18" ht="17.25" customHeight="1">
      <c r="A61" s="245" t="s">
        <v>2548</v>
      </c>
      <c r="B61" s="136">
        <v>546.17</v>
      </c>
      <c r="C61" s="137">
        <v>529.85</v>
      </c>
      <c r="D61" s="138"/>
      <c r="E61" s="138"/>
      <c r="F61" s="138">
        <v>0.2</v>
      </c>
      <c r="G61" s="138"/>
      <c r="H61" s="138"/>
      <c r="I61" s="138">
        <v>15.91</v>
      </c>
      <c r="J61" s="137">
        <v>0.21</v>
      </c>
      <c r="K61" s="137">
        <v>546.17</v>
      </c>
      <c r="L61" s="137">
        <v>510.28</v>
      </c>
      <c r="M61" s="138">
        <v>35.46</v>
      </c>
      <c r="N61" s="138"/>
      <c r="O61" s="138">
        <v>0.4</v>
      </c>
      <c r="P61" s="138"/>
      <c r="Q61" s="138"/>
      <c r="R61" s="137">
        <v>0.030000000000086402</v>
      </c>
    </row>
    <row r="62" spans="1:18" ht="17.25" customHeight="1">
      <c r="A62" s="245" t="s">
        <v>2549</v>
      </c>
      <c r="B62" s="136">
        <v>246.12</v>
      </c>
      <c r="C62" s="137">
        <v>243.77</v>
      </c>
      <c r="D62" s="138"/>
      <c r="E62" s="138"/>
      <c r="F62" s="138">
        <v>0.95</v>
      </c>
      <c r="G62" s="138"/>
      <c r="H62" s="138"/>
      <c r="I62" s="138"/>
      <c r="J62" s="138">
        <v>1.4</v>
      </c>
      <c r="K62" s="137">
        <v>246.12</v>
      </c>
      <c r="L62" s="137">
        <v>240.46</v>
      </c>
      <c r="M62" s="138"/>
      <c r="N62" s="138"/>
      <c r="O62" s="138"/>
      <c r="P62" s="138"/>
      <c r="Q62" s="138"/>
      <c r="R62" s="138">
        <v>5.66</v>
      </c>
    </row>
    <row r="63" spans="1:18" ht="17.25" customHeight="1">
      <c r="A63" s="245" t="s">
        <v>2550</v>
      </c>
      <c r="B63" s="136">
        <v>290.08</v>
      </c>
      <c r="C63" s="137">
        <v>289.56</v>
      </c>
      <c r="D63" s="138"/>
      <c r="E63" s="138"/>
      <c r="F63" s="138"/>
      <c r="G63" s="138"/>
      <c r="H63" s="138"/>
      <c r="I63" s="137"/>
      <c r="J63" s="137">
        <v>0.52</v>
      </c>
      <c r="K63" s="137">
        <v>290.08</v>
      </c>
      <c r="L63" s="137">
        <v>289.19</v>
      </c>
      <c r="M63" s="138"/>
      <c r="N63" s="138"/>
      <c r="O63" s="138"/>
      <c r="P63" s="138"/>
      <c r="Q63" s="138"/>
      <c r="R63" s="137">
        <v>0.8899999999999864</v>
      </c>
    </row>
    <row r="64" spans="1:18" ht="17.25" customHeight="1">
      <c r="A64" s="245" t="s">
        <v>2551</v>
      </c>
      <c r="B64" s="136">
        <v>1229.06</v>
      </c>
      <c r="C64" s="137">
        <v>1001.41</v>
      </c>
      <c r="D64" s="138"/>
      <c r="E64" s="138"/>
      <c r="F64" s="138"/>
      <c r="G64" s="138"/>
      <c r="H64" s="138">
        <v>3.33</v>
      </c>
      <c r="I64" s="137"/>
      <c r="J64" s="137">
        <v>224.32</v>
      </c>
      <c r="K64" s="137">
        <v>1229.06</v>
      </c>
      <c r="L64" s="137">
        <v>38.22</v>
      </c>
      <c r="M64" s="138">
        <v>977.72</v>
      </c>
      <c r="N64" s="138"/>
      <c r="O64" s="138"/>
      <c r="P64" s="138"/>
      <c r="Q64" s="138"/>
      <c r="R64" s="137">
        <v>213.12</v>
      </c>
    </row>
    <row r="65" spans="1:18" ht="17.25" customHeight="1">
      <c r="A65" s="245" t="s">
        <v>2552</v>
      </c>
      <c r="B65" s="136">
        <v>168.76</v>
      </c>
      <c r="C65" s="137">
        <v>140.97</v>
      </c>
      <c r="D65" s="138"/>
      <c r="E65" s="138"/>
      <c r="F65" s="137"/>
      <c r="G65" s="138"/>
      <c r="H65" s="138"/>
      <c r="I65" s="137"/>
      <c r="J65" s="137">
        <v>27.79</v>
      </c>
      <c r="K65" s="137">
        <v>168.76</v>
      </c>
      <c r="L65" s="137">
        <v>150.3</v>
      </c>
      <c r="M65" s="138">
        <v>11.39</v>
      </c>
      <c r="N65" s="138"/>
      <c r="O65" s="138"/>
      <c r="P65" s="138"/>
      <c r="Q65" s="138"/>
      <c r="R65" s="137">
        <v>7.069999999999993</v>
      </c>
    </row>
    <row r="66" spans="1:18" ht="17.25" customHeight="1">
      <c r="A66" s="245" t="s">
        <v>2553</v>
      </c>
      <c r="B66" s="136">
        <v>15527.5</v>
      </c>
      <c r="C66" s="137">
        <v>14849.44</v>
      </c>
      <c r="D66" s="138">
        <v>546.14</v>
      </c>
      <c r="E66" s="138"/>
      <c r="F66" s="137"/>
      <c r="G66" s="138"/>
      <c r="H66" s="138"/>
      <c r="I66" s="138"/>
      <c r="J66" s="137">
        <v>131.92</v>
      </c>
      <c r="K66" s="137">
        <v>15527.51</v>
      </c>
      <c r="L66" s="137">
        <v>422.19</v>
      </c>
      <c r="M66" s="138">
        <v>14925.97</v>
      </c>
      <c r="N66" s="138"/>
      <c r="O66" s="138"/>
      <c r="P66" s="138"/>
      <c r="Q66" s="137"/>
      <c r="R66" s="137">
        <v>179.35</v>
      </c>
    </row>
    <row r="67" spans="1:18" ht="17.25" customHeight="1">
      <c r="A67" s="245" t="s">
        <v>2554</v>
      </c>
      <c r="B67" s="136">
        <v>3156.4</v>
      </c>
      <c r="C67" s="137">
        <v>809.79</v>
      </c>
      <c r="D67" s="138">
        <v>620.17</v>
      </c>
      <c r="E67" s="138"/>
      <c r="F67" s="138"/>
      <c r="G67" s="138"/>
      <c r="H67" s="138">
        <v>936.49</v>
      </c>
      <c r="I67" s="137"/>
      <c r="J67" s="137">
        <v>789.95</v>
      </c>
      <c r="K67" s="137">
        <v>3156.4</v>
      </c>
      <c r="L67" s="137">
        <v>731.71</v>
      </c>
      <c r="M67" s="138">
        <v>1662.05</v>
      </c>
      <c r="N67" s="138"/>
      <c r="O67" s="138"/>
      <c r="P67" s="138"/>
      <c r="Q67" s="138"/>
      <c r="R67" s="137">
        <v>762.64</v>
      </c>
    </row>
    <row r="68" spans="1:18" ht="17.25" customHeight="1">
      <c r="A68" s="245" t="s">
        <v>2555</v>
      </c>
      <c r="B68" s="136">
        <v>593.97</v>
      </c>
      <c r="C68" s="137">
        <v>523.3</v>
      </c>
      <c r="D68" s="138">
        <v>0</v>
      </c>
      <c r="E68" s="138"/>
      <c r="F68" s="138"/>
      <c r="G68" s="138"/>
      <c r="H68" s="138"/>
      <c r="I68" s="137"/>
      <c r="J68" s="137">
        <v>70.67</v>
      </c>
      <c r="K68" s="137">
        <v>593.97</v>
      </c>
      <c r="L68" s="137">
        <v>284.75</v>
      </c>
      <c r="M68" s="138">
        <v>242.06</v>
      </c>
      <c r="N68" s="138"/>
      <c r="O68" s="138"/>
      <c r="P68" s="138"/>
      <c r="Q68" s="138"/>
      <c r="R68" s="137">
        <v>67.16</v>
      </c>
    </row>
    <row r="69" spans="1:18" ht="17.25" customHeight="1">
      <c r="A69" s="245" t="s">
        <v>2556</v>
      </c>
      <c r="B69" s="136">
        <v>9849.15</v>
      </c>
      <c r="C69" s="137">
        <v>9849.15</v>
      </c>
      <c r="D69" s="138">
        <v>0</v>
      </c>
      <c r="E69" s="138"/>
      <c r="F69" s="138"/>
      <c r="G69" s="138"/>
      <c r="H69" s="138"/>
      <c r="I69" s="137"/>
      <c r="J69" s="137">
        <v>0</v>
      </c>
      <c r="K69" s="137">
        <v>9849.14</v>
      </c>
      <c r="L69" s="137">
        <v>727.1</v>
      </c>
      <c r="M69" s="138">
        <v>9122.04</v>
      </c>
      <c r="N69" s="138"/>
      <c r="O69" s="138"/>
      <c r="P69" s="138"/>
      <c r="Q69" s="138"/>
      <c r="R69" s="137">
        <v>0</v>
      </c>
    </row>
    <row r="70" spans="1:18" ht="17.25" customHeight="1">
      <c r="A70" s="245" t="s">
        <v>2557</v>
      </c>
      <c r="B70" s="136">
        <v>804.64</v>
      </c>
      <c r="C70" s="137">
        <v>715.53</v>
      </c>
      <c r="D70" s="138">
        <v>0</v>
      </c>
      <c r="E70" s="138"/>
      <c r="F70" s="138"/>
      <c r="G70" s="138"/>
      <c r="H70" s="138"/>
      <c r="I70" s="137"/>
      <c r="J70" s="137">
        <v>89.11</v>
      </c>
      <c r="K70" s="137">
        <v>804.64</v>
      </c>
      <c r="L70" s="137">
        <v>221.22</v>
      </c>
      <c r="M70" s="138">
        <v>257.77</v>
      </c>
      <c r="N70" s="138"/>
      <c r="O70" s="138"/>
      <c r="P70" s="138"/>
      <c r="Q70" s="138"/>
      <c r="R70" s="137">
        <v>325.65</v>
      </c>
    </row>
    <row r="71" spans="1:18" ht="17.25" customHeight="1">
      <c r="A71" s="245" t="s">
        <v>2558</v>
      </c>
      <c r="B71" s="136">
        <v>5842.35</v>
      </c>
      <c r="C71" s="137">
        <v>1198.44</v>
      </c>
      <c r="D71" s="138">
        <v>4643.91</v>
      </c>
      <c r="E71" s="138"/>
      <c r="F71" s="137"/>
      <c r="G71" s="138"/>
      <c r="H71" s="138"/>
      <c r="I71" s="138"/>
      <c r="J71" s="137">
        <v>0</v>
      </c>
      <c r="K71" s="137">
        <v>5842.35</v>
      </c>
      <c r="L71" s="137">
        <v>98.44</v>
      </c>
      <c r="M71" s="137">
        <v>5743.91</v>
      </c>
      <c r="N71" s="138"/>
      <c r="O71" s="138"/>
      <c r="P71" s="138"/>
      <c r="Q71" s="138"/>
      <c r="R71" s="137">
        <v>0</v>
      </c>
    </row>
    <row r="72" spans="1:18" ht="17.25" customHeight="1">
      <c r="A72" s="245" t="s">
        <v>2559</v>
      </c>
      <c r="B72" s="136">
        <v>1976.17</v>
      </c>
      <c r="C72" s="137">
        <v>1788.39</v>
      </c>
      <c r="D72" s="137">
        <v>117.27</v>
      </c>
      <c r="E72" s="138"/>
      <c r="F72" s="138"/>
      <c r="G72" s="138"/>
      <c r="H72" s="138">
        <v>48.8</v>
      </c>
      <c r="I72" s="138"/>
      <c r="J72" s="137">
        <v>21.71</v>
      </c>
      <c r="K72" s="137">
        <v>1976.17</v>
      </c>
      <c r="L72" s="137">
        <v>1073.47</v>
      </c>
      <c r="M72" s="137">
        <v>874.43</v>
      </c>
      <c r="N72" s="138"/>
      <c r="O72" s="138"/>
      <c r="P72" s="138"/>
      <c r="Q72" s="138"/>
      <c r="R72" s="137">
        <v>28.27</v>
      </c>
    </row>
    <row r="73" spans="1:18" ht="17.25" customHeight="1">
      <c r="A73" s="245" t="s">
        <v>2560</v>
      </c>
      <c r="B73" s="136">
        <v>4448.05</v>
      </c>
      <c r="C73" s="137">
        <v>39.75</v>
      </c>
      <c r="D73" s="137">
        <v>4035.63</v>
      </c>
      <c r="E73" s="138"/>
      <c r="F73" s="138"/>
      <c r="G73" s="138"/>
      <c r="H73" s="138">
        <v>25.71</v>
      </c>
      <c r="I73" s="138"/>
      <c r="J73" s="138">
        <v>346.96</v>
      </c>
      <c r="K73" s="137">
        <v>4448.04</v>
      </c>
      <c r="L73" s="137">
        <v>50.04</v>
      </c>
      <c r="M73" s="137">
        <v>4121.07</v>
      </c>
      <c r="N73" s="138"/>
      <c r="O73" s="138"/>
      <c r="P73" s="138"/>
      <c r="Q73" s="138"/>
      <c r="R73" s="138">
        <v>276.93</v>
      </c>
    </row>
    <row r="74" spans="1:18" ht="17.25" customHeight="1">
      <c r="A74" s="245" t="s">
        <v>2561</v>
      </c>
      <c r="B74" s="136">
        <v>8359.16</v>
      </c>
      <c r="C74" s="137">
        <v>6727</v>
      </c>
      <c r="D74" s="138">
        <v>538.75</v>
      </c>
      <c r="E74" s="138"/>
      <c r="F74" s="138"/>
      <c r="G74" s="138"/>
      <c r="H74" s="138">
        <v>57.76</v>
      </c>
      <c r="I74" s="137"/>
      <c r="J74" s="137">
        <v>1035.65</v>
      </c>
      <c r="K74" s="137">
        <v>8358.95</v>
      </c>
      <c r="L74" s="137">
        <v>454.23</v>
      </c>
      <c r="M74" s="138">
        <v>6700.97</v>
      </c>
      <c r="N74" s="138"/>
      <c r="O74" s="138"/>
      <c r="P74" s="138"/>
      <c r="Q74" s="138"/>
      <c r="R74" s="137">
        <v>1203.75</v>
      </c>
    </row>
    <row r="75" spans="1:18" ht="17.25" customHeight="1">
      <c r="A75" s="245" t="s">
        <v>2562</v>
      </c>
      <c r="B75" s="136">
        <v>2368.28</v>
      </c>
      <c r="C75" s="137">
        <v>1857.31</v>
      </c>
      <c r="D75" s="138">
        <v>30.43</v>
      </c>
      <c r="E75" s="138"/>
      <c r="F75" s="137"/>
      <c r="G75" s="138"/>
      <c r="H75" s="138"/>
      <c r="I75" s="137"/>
      <c r="J75" s="137">
        <v>480.54</v>
      </c>
      <c r="K75" s="137">
        <v>2368.28</v>
      </c>
      <c r="L75" s="137">
        <v>744.4</v>
      </c>
      <c r="M75" s="138">
        <v>1123.75</v>
      </c>
      <c r="N75" s="138"/>
      <c r="O75" s="138"/>
      <c r="P75" s="138"/>
      <c r="Q75" s="138"/>
      <c r="R75" s="137">
        <v>500.13</v>
      </c>
    </row>
    <row r="76" spans="1:18" ht="17.25" customHeight="1">
      <c r="A76" s="245" t="s">
        <v>2563</v>
      </c>
      <c r="B76" s="136">
        <v>10123</v>
      </c>
      <c r="C76" s="137">
        <v>10121</v>
      </c>
      <c r="D76" s="138"/>
      <c r="E76" s="138"/>
      <c r="F76" s="138"/>
      <c r="G76" s="138"/>
      <c r="H76" s="138"/>
      <c r="I76" s="137">
        <v>0.36</v>
      </c>
      <c r="J76" s="137">
        <v>1.84</v>
      </c>
      <c r="K76" s="137">
        <v>10123</v>
      </c>
      <c r="L76" s="137">
        <v>119.88</v>
      </c>
      <c r="M76" s="138">
        <v>10002</v>
      </c>
      <c r="N76" s="138"/>
      <c r="O76" s="138"/>
      <c r="P76" s="138"/>
      <c r="Q76" s="138">
        <v>1</v>
      </c>
      <c r="R76" s="137">
        <v>0</v>
      </c>
    </row>
    <row r="77" spans="1:18" ht="17.25" customHeight="1">
      <c r="A77" s="245" t="s">
        <v>2564</v>
      </c>
      <c r="B77" s="136">
        <v>432.21</v>
      </c>
      <c r="C77" s="137">
        <v>416.23</v>
      </c>
      <c r="D77" s="138"/>
      <c r="E77" s="138"/>
      <c r="F77" s="138"/>
      <c r="G77" s="138"/>
      <c r="H77" s="138"/>
      <c r="I77" s="137"/>
      <c r="J77" s="137">
        <v>15.98</v>
      </c>
      <c r="K77" s="137">
        <v>432.21</v>
      </c>
      <c r="L77" s="137">
        <v>427.51</v>
      </c>
      <c r="M77" s="138">
        <v>2.44</v>
      </c>
      <c r="N77" s="138"/>
      <c r="O77" s="138"/>
      <c r="P77" s="138"/>
      <c r="Q77" s="138"/>
      <c r="R77" s="137">
        <v>2.26</v>
      </c>
    </row>
    <row r="78" spans="1:18" ht="17.25" customHeight="1">
      <c r="A78" s="245" t="s">
        <v>2565</v>
      </c>
      <c r="B78" s="136">
        <v>36.99</v>
      </c>
      <c r="C78" s="137">
        <v>36.27</v>
      </c>
      <c r="D78" s="138"/>
      <c r="E78" s="138"/>
      <c r="F78" s="138"/>
      <c r="G78" s="138"/>
      <c r="H78" s="138"/>
      <c r="I78" s="137">
        <v>0.64</v>
      </c>
      <c r="J78" s="137">
        <v>0.08</v>
      </c>
      <c r="K78" s="137">
        <v>36.99</v>
      </c>
      <c r="L78" s="137">
        <v>36.99</v>
      </c>
      <c r="M78" s="138"/>
      <c r="N78" s="138"/>
      <c r="O78" s="138"/>
      <c r="P78" s="138"/>
      <c r="Q78" s="138"/>
      <c r="R78" s="137">
        <v>0</v>
      </c>
    </row>
    <row r="79" spans="1:18" ht="17.25" customHeight="1">
      <c r="A79" s="245" t="s">
        <v>2566</v>
      </c>
      <c r="B79" s="136">
        <v>557.77</v>
      </c>
      <c r="C79" s="137">
        <v>537.73</v>
      </c>
      <c r="D79" s="138"/>
      <c r="E79" s="138"/>
      <c r="F79" s="137"/>
      <c r="G79" s="138"/>
      <c r="H79" s="138"/>
      <c r="I79" s="137">
        <v>0.9</v>
      </c>
      <c r="J79" s="137">
        <v>19.14</v>
      </c>
      <c r="K79" s="137">
        <v>557.78</v>
      </c>
      <c r="L79" s="137">
        <v>139.2</v>
      </c>
      <c r="M79" s="138">
        <v>418.58</v>
      </c>
      <c r="N79" s="138"/>
      <c r="O79" s="138"/>
      <c r="P79" s="138"/>
      <c r="Q79" s="138"/>
      <c r="R79" s="137">
        <v>0</v>
      </c>
    </row>
    <row r="80" spans="1:18" ht="17.25" customHeight="1">
      <c r="A80" s="245" t="s">
        <v>2567</v>
      </c>
      <c r="B80" s="136">
        <v>1576.85</v>
      </c>
      <c r="C80" s="137">
        <v>809.46</v>
      </c>
      <c r="D80" s="138"/>
      <c r="E80" s="138"/>
      <c r="F80" s="137"/>
      <c r="G80" s="138"/>
      <c r="H80" s="138">
        <v>13</v>
      </c>
      <c r="I80" s="137"/>
      <c r="J80" s="137">
        <v>754.39</v>
      </c>
      <c r="K80" s="137">
        <v>1576.85</v>
      </c>
      <c r="L80" s="137">
        <v>126.91</v>
      </c>
      <c r="M80" s="138">
        <v>767.89</v>
      </c>
      <c r="N80" s="138"/>
      <c r="O80" s="138"/>
      <c r="P80" s="138"/>
      <c r="Q80" s="138"/>
      <c r="R80" s="137">
        <v>682.05</v>
      </c>
    </row>
    <row r="81" spans="1:18" ht="17.25" customHeight="1">
      <c r="A81" s="245" t="s">
        <v>2568</v>
      </c>
      <c r="B81" s="136">
        <v>52.44</v>
      </c>
      <c r="C81" s="137">
        <v>45.29</v>
      </c>
      <c r="D81" s="138"/>
      <c r="E81" s="138"/>
      <c r="F81" s="138"/>
      <c r="G81" s="138"/>
      <c r="H81" s="138"/>
      <c r="I81" s="137"/>
      <c r="J81" s="137">
        <v>7.15</v>
      </c>
      <c r="K81" s="137">
        <v>52</v>
      </c>
      <c r="L81" s="137">
        <v>52</v>
      </c>
      <c r="M81" s="138"/>
      <c r="N81" s="138"/>
      <c r="O81" s="138"/>
      <c r="P81" s="138"/>
      <c r="Q81" s="138"/>
      <c r="R81" s="137">
        <v>0</v>
      </c>
    </row>
    <row r="82" spans="1:18" ht="17.25" customHeight="1">
      <c r="A82" s="245" t="s">
        <v>2569</v>
      </c>
      <c r="B82" s="136">
        <v>436.98</v>
      </c>
      <c r="C82" s="137">
        <v>176.14</v>
      </c>
      <c r="D82" s="138">
        <v>255.23</v>
      </c>
      <c r="E82" s="138"/>
      <c r="F82" s="138"/>
      <c r="G82" s="138"/>
      <c r="H82" s="138"/>
      <c r="I82" s="138"/>
      <c r="J82" s="137">
        <v>5.61</v>
      </c>
      <c r="K82" s="137">
        <v>436.98</v>
      </c>
      <c r="L82" s="137">
        <v>92.35</v>
      </c>
      <c r="M82" s="138">
        <v>335.11</v>
      </c>
      <c r="N82" s="138"/>
      <c r="O82" s="138"/>
      <c r="P82" s="138"/>
      <c r="Q82" s="138"/>
      <c r="R82" s="137">
        <v>9.52</v>
      </c>
    </row>
    <row r="83" spans="1:18" ht="17.25" customHeight="1">
      <c r="A83" s="245" t="s">
        <v>2570</v>
      </c>
      <c r="B83" s="136">
        <v>4406.86</v>
      </c>
      <c r="C83" s="137">
        <v>4406.74</v>
      </c>
      <c r="D83" s="138"/>
      <c r="E83" s="138"/>
      <c r="F83" s="138"/>
      <c r="G83" s="138"/>
      <c r="H83" s="138"/>
      <c r="I83" s="138">
        <v>0.12</v>
      </c>
      <c r="J83" s="137">
        <v>0</v>
      </c>
      <c r="K83" s="137">
        <v>4406.87</v>
      </c>
      <c r="L83" s="137">
        <v>35.28</v>
      </c>
      <c r="M83" s="138">
        <v>4371.59</v>
      </c>
      <c r="N83" s="138"/>
      <c r="O83" s="138"/>
      <c r="P83" s="138"/>
      <c r="Q83" s="138"/>
      <c r="R83" s="137">
        <v>0</v>
      </c>
    </row>
    <row r="84" spans="1:18" ht="17.25" customHeight="1">
      <c r="A84" s="245" t="s">
        <v>2571</v>
      </c>
      <c r="B84" s="136">
        <v>145.8</v>
      </c>
      <c r="C84" s="137">
        <v>144.99</v>
      </c>
      <c r="D84" s="138"/>
      <c r="E84" s="138"/>
      <c r="F84" s="138"/>
      <c r="G84" s="138"/>
      <c r="H84" s="138"/>
      <c r="I84" s="138">
        <v>0.26</v>
      </c>
      <c r="J84" s="137">
        <v>0.55</v>
      </c>
      <c r="K84" s="137">
        <v>145.8</v>
      </c>
      <c r="L84" s="137">
        <v>125.8</v>
      </c>
      <c r="M84" s="138">
        <v>20</v>
      </c>
      <c r="N84" s="138"/>
      <c r="O84" s="138"/>
      <c r="P84" s="138"/>
      <c r="Q84" s="138"/>
      <c r="R84" s="137">
        <v>0</v>
      </c>
    </row>
    <row r="85" spans="1:18" ht="17.25" customHeight="1">
      <c r="A85" s="245" t="s">
        <v>2572</v>
      </c>
      <c r="B85" s="136">
        <v>778.97</v>
      </c>
      <c r="C85" s="137">
        <v>609.31</v>
      </c>
      <c r="D85" s="138">
        <v>42.77</v>
      </c>
      <c r="E85" s="138"/>
      <c r="F85" s="138"/>
      <c r="G85" s="138"/>
      <c r="H85" s="138"/>
      <c r="I85" s="138"/>
      <c r="J85" s="138">
        <v>126.89</v>
      </c>
      <c r="K85" s="137">
        <v>778.97</v>
      </c>
      <c r="L85" s="137">
        <v>109.7</v>
      </c>
      <c r="M85" s="138">
        <v>315.23</v>
      </c>
      <c r="N85" s="138"/>
      <c r="O85" s="138"/>
      <c r="P85" s="138"/>
      <c r="Q85" s="138"/>
      <c r="R85" s="138">
        <v>354.04</v>
      </c>
    </row>
    <row r="86" spans="1:18" ht="17.25" customHeight="1">
      <c r="A86" s="245" t="s">
        <v>2573</v>
      </c>
      <c r="B86" s="136">
        <v>573.13</v>
      </c>
      <c r="C86" s="137">
        <v>533.63</v>
      </c>
      <c r="D86" s="138"/>
      <c r="E86" s="138"/>
      <c r="F86" s="137"/>
      <c r="G86" s="138"/>
      <c r="H86" s="138"/>
      <c r="I86" s="137"/>
      <c r="J86" s="137">
        <v>39.5</v>
      </c>
      <c r="K86" s="137">
        <v>573.14</v>
      </c>
      <c r="L86" s="137">
        <v>339.74</v>
      </c>
      <c r="M86" s="138">
        <v>196.66</v>
      </c>
      <c r="N86" s="138"/>
      <c r="O86" s="138"/>
      <c r="P86" s="138"/>
      <c r="Q86" s="138"/>
      <c r="R86" s="137">
        <v>36.74</v>
      </c>
    </row>
    <row r="87" spans="1:18" ht="17.25" customHeight="1">
      <c r="A87" s="245" t="s">
        <v>2574</v>
      </c>
      <c r="B87" s="136">
        <v>8940</v>
      </c>
      <c r="C87" s="137">
        <v>4253.2</v>
      </c>
      <c r="D87" s="138">
        <v>48</v>
      </c>
      <c r="E87" s="138"/>
      <c r="F87" s="138"/>
      <c r="G87" s="138"/>
      <c r="H87" s="138">
        <v>1659.2</v>
      </c>
      <c r="I87" s="137"/>
      <c r="J87" s="137">
        <v>2979.6</v>
      </c>
      <c r="K87" s="137">
        <v>8939.9</v>
      </c>
      <c r="L87" s="137">
        <v>1785.2</v>
      </c>
      <c r="M87" s="138">
        <v>2403.9</v>
      </c>
      <c r="N87" s="138"/>
      <c r="O87" s="138"/>
      <c r="P87" s="138"/>
      <c r="Q87" s="138"/>
      <c r="R87" s="137">
        <v>4750.8</v>
      </c>
    </row>
    <row r="88" spans="1:18" ht="18" customHeight="1">
      <c r="A88" s="245" t="s">
        <v>2575</v>
      </c>
      <c r="B88" s="136">
        <v>1846.6</v>
      </c>
      <c r="C88" s="137">
        <v>1273.1</v>
      </c>
      <c r="D88" s="137"/>
      <c r="E88" s="138"/>
      <c r="F88" s="138"/>
      <c r="G88" s="138"/>
      <c r="H88" s="138">
        <v>71.8</v>
      </c>
      <c r="I88" s="137"/>
      <c r="J88" s="137">
        <v>501.7</v>
      </c>
      <c r="K88" s="137">
        <v>1846.6</v>
      </c>
      <c r="L88" s="137">
        <v>1200.2</v>
      </c>
      <c r="M88" s="137">
        <v>300.5</v>
      </c>
      <c r="N88" s="138"/>
      <c r="O88" s="138"/>
      <c r="P88" s="138"/>
      <c r="Q88" s="138"/>
      <c r="R88" s="137">
        <v>345.9</v>
      </c>
    </row>
    <row r="89" spans="1:18" ht="17.25" customHeight="1">
      <c r="A89" s="245" t="s">
        <v>2576</v>
      </c>
      <c r="B89" s="136">
        <v>1186.7</v>
      </c>
      <c r="C89" s="137">
        <v>1138.5</v>
      </c>
      <c r="D89" s="138">
        <v>0</v>
      </c>
      <c r="E89" s="138"/>
      <c r="F89" s="138"/>
      <c r="G89" s="138"/>
      <c r="H89" s="137"/>
      <c r="I89" s="138"/>
      <c r="J89" s="137">
        <v>48.2</v>
      </c>
      <c r="K89" s="137">
        <v>1186.8</v>
      </c>
      <c r="L89" s="137">
        <v>409</v>
      </c>
      <c r="M89" s="137">
        <v>670.4</v>
      </c>
      <c r="N89" s="138"/>
      <c r="O89" s="138"/>
      <c r="P89" s="138"/>
      <c r="Q89" s="138"/>
      <c r="R89" s="137">
        <v>107.4</v>
      </c>
    </row>
    <row r="90" spans="1:18" ht="17.25" customHeight="1">
      <c r="A90" s="245" t="s">
        <v>2577</v>
      </c>
      <c r="B90" s="136">
        <v>1185.4</v>
      </c>
      <c r="C90" s="137">
        <v>926.4</v>
      </c>
      <c r="D90" s="138"/>
      <c r="E90" s="138"/>
      <c r="F90" s="138"/>
      <c r="G90" s="138"/>
      <c r="H90" s="138"/>
      <c r="I90" s="137"/>
      <c r="J90" s="137">
        <v>259</v>
      </c>
      <c r="K90" s="137">
        <v>1185</v>
      </c>
      <c r="L90" s="137">
        <v>95</v>
      </c>
      <c r="M90" s="138">
        <v>601</v>
      </c>
      <c r="N90" s="138"/>
      <c r="O90" s="138"/>
      <c r="P90" s="138"/>
      <c r="Q90" s="138"/>
      <c r="R90" s="137">
        <v>489</v>
      </c>
    </row>
    <row r="91" spans="1:18" ht="17.25" customHeight="1">
      <c r="A91" s="245" t="s">
        <v>2578</v>
      </c>
      <c r="B91" s="136">
        <v>8241</v>
      </c>
      <c r="C91" s="137">
        <v>6728.3</v>
      </c>
      <c r="D91" s="138">
        <v>0</v>
      </c>
      <c r="E91" s="138"/>
      <c r="F91" s="138"/>
      <c r="G91" s="138"/>
      <c r="H91" s="138">
        <v>269.2</v>
      </c>
      <c r="I91" s="137"/>
      <c r="J91" s="137">
        <v>1243.5</v>
      </c>
      <c r="K91" s="137">
        <v>8241</v>
      </c>
      <c r="L91" s="137">
        <v>2087.3</v>
      </c>
      <c r="M91" s="138">
        <v>5347.7</v>
      </c>
      <c r="N91" s="138"/>
      <c r="O91" s="138"/>
      <c r="P91" s="138"/>
      <c r="Q91" s="138"/>
      <c r="R91" s="137">
        <v>806</v>
      </c>
    </row>
    <row r="92" spans="1:18" ht="17.25" customHeight="1">
      <c r="A92" s="245" t="s">
        <v>2579</v>
      </c>
      <c r="B92" s="136">
        <v>13719.4</v>
      </c>
      <c r="C92" s="137">
        <v>8420.1</v>
      </c>
      <c r="D92" s="138">
        <v>239.9</v>
      </c>
      <c r="E92" s="138"/>
      <c r="F92" s="138"/>
      <c r="G92" s="138"/>
      <c r="H92" s="138"/>
      <c r="I92" s="137"/>
      <c r="J92" s="137">
        <v>5059.4</v>
      </c>
      <c r="K92" s="137">
        <v>13719</v>
      </c>
      <c r="L92" s="137">
        <v>1113</v>
      </c>
      <c r="M92" s="138">
        <v>7349.1</v>
      </c>
      <c r="N92" s="138"/>
      <c r="O92" s="138"/>
      <c r="P92" s="138"/>
      <c r="Q92" s="138"/>
      <c r="R92" s="137">
        <v>5256.9</v>
      </c>
    </row>
    <row r="93" spans="1:18" ht="17.25" customHeight="1">
      <c r="A93" s="245" t="s">
        <v>2580</v>
      </c>
      <c r="B93" s="136">
        <v>1222.5</v>
      </c>
      <c r="C93" s="137">
        <v>265.7</v>
      </c>
      <c r="D93" s="138">
        <v>956.8</v>
      </c>
      <c r="E93" s="138"/>
      <c r="F93" s="137"/>
      <c r="G93" s="138"/>
      <c r="H93" s="138"/>
      <c r="I93" s="137"/>
      <c r="J93" s="137"/>
      <c r="K93" s="137">
        <v>1222.5</v>
      </c>
      <c r="L93" s="137">
        <v>67.6</v>
      </c>
      <c r="M93" s="138">
        <v>1154.9</v>
      </c>
      <c r="N93" s="138"/>
      <c r="O93" s="138"/>
      <c r="P93" s="138"/>
      <c r="Q93" s="138"/>
      <c r="R93" s="137"/>
    </row>
    <row r="94" spans="1:18" ht="17.25" customHeight="1">
      <c r="A94" s="245" t="s">
        <v>2581</v>
      </c>
      <c r="B94" s="136">
        <v>4267.7</v>
      </c>
      <c r="C94" s="137">
        <v>3253.6</v>
      </c>
      <c r="D94" s="138">
        <v>1000</v>
      </c>
      <c r="E94" s="138"/>
      <c r="F94" s="137"/>
      <c r="G94" s="138"/>
      <c r="H94" s="138"/>
      <c r="I94" s="137"/>
      <c r="J94" s="137">
        <v>14.1</v>
      </c>
      <c r="K94" s="137">
        <v>4267.7</v>
      </c>
      <c r="L94" s="137">
        <v>120.3</v>
      </c>
      <c r="M94" s="138">
        <v>3998.6</v>
      </c>
      <c r="N94" s="138"/>
      <c r="O94" s="138"/>
      <c r="P94" s="138"/>
      <c r="Q94" s="138"/>
      <c r="R94" s="137">
        <v>148.8</v>
      </c>
    </row>
    <row r="95" spans="1:18" ht="17.25" customHeight="1">
      <c r="A95" s="245" t="s">
        <v>2582</v>
      </c>
      <c r="B95" s="136">
        <v>3133</v>
      </c>
      <c r="C95" s="137">
        <v>2793</v>
      </c>
      <c r="D95" s="138"/>
      <c r="E95" s="138"/>
      <c r="F95" s="138"/>
      <c r="G95" s="138"/>
      <c r="H95" s="138"/>
      <c r="I95" s="138"/>
      <c r="J95" s="137">
        <v>340</v>
      </c>
      <c r="K95" s="137">
        <v>3133</v>
      </c>
      <c r="L95" s="137">
        <v>452</v>
      </c>
      <c r="M95" s="138">
        <v>2581</v>
      </c>
      <c r="N95" s="138"/>
      <c r="O95" s="138"/>
      <c r="P95" s="138"/>
      <c r="Q95" s="138"/>
      <c r="R95" s="137">
        <v>100</v>
      </c>
    </row>
    <row r="96" spans="1:18" ht="17.25" customHeight="1">
      <c r="A96" s="245" t="s">
        <v>2583</v>
      </c>
      <c r="B96" s="136">
        <v>199</v>
      </c>
      <c r="C96" s="137">
        <v>158</v>
      </c>
      <c r="D96" s="138"/>
      <c r="E96" s="138"/>
      <c r="F96" s="138"/>
      <c r="G96" s="138"/>
      <c r="H96" s="138"/>
      <c r="I96" s="138"/>
      <c r="J96" s="137">
        <v>41</v>
      </c>
      <c r="K96" s="137">
        <v>199</v>
      </c>
      <c r="L96" s="137">
        <v>197</v>
      </c>
      <c r="M96" s="138">
        <v>2</v>
      </c>
      <c r="N96" s="138"/>
      <c r="O96" s="138"/>
      <c r="P96" s="138"/>
      <c r="Q96" s="138"/>
      <c r="R96" s="137">
        <v>0</v>
      </c>
    </row>
    <row r="97" spans="1:18" ht="17.25" customHeight="1">
      <c r="A97" s="245" t="s">
        <v>2584</v>
      </c>
      <c r="B97" s="136">
        <v>182</v>
      </c>
      <c r="C97" s="137">
        <v>172</v>
      </c>
      <c r="D97" s="138"/>
      <c r="E97" s="138"/>
      <c r="F97" s="138"/>
      <c r="G97" s="138"/>
      <c r="H97" s="138"/>
      <c r="I97" s="138">
        <v>9</v>
      </c>
      <c r="J97" s="137">
        <v>1</v>
      </c>
      <c r="K97" s="137">
        <v>182</v>
      </c>
      <c r="L97" s="137">
        <v>167</v>
      </c>
      <c r="M97" s="138">
        <v>15</v>
      </c>
      <c r="N97" s="138"/>
      <c r="O97" s="138"/>
      <c r="P97" s="138"/>
      <c r="Q97" s="138"/>
      <c r="R97" s="137">
        <v>0</v>
      </c>
    </row>
    <row r="98" spans="1:18" ht="17.25" customHeight="1">
      <c r="A98" s="245" t="s">
        <v>2585</v>
      </c>
      <c r="B98" s="136">
        <v>2432</v>
      </c>
      <c r="C98" s="137">
        <v>2432</v>
      </c>
      <c r="D98" s="138"/>
      <c r="E98" s="138"/>
      <c r="F98" s="137"/>
      <c r="G98" s="138"/>
      <c r="H98" s="138"/>
      <c r="I98" s="138"/>
      <c r="J98" s="137"/>
      <c r="K98" s="137">
        <v>2432</v>
      </c>
      <c r="L98" s="137">
        <v>2090</v>
      </c>
      <c r="M98" s="138">
        <v>342</v>
      </c>
      <c r="N98" s="138"/>
      <c r="O98" s="138"/>
      <c r="P98" s="138"/>
      <c r="Q98" s="137"/>
      <c r="R98" s="137"/>
    </row>
    <row r="99" spans="1:18" ht="17.25" customHeight="1">
      <c r="A99" s="245" t="s">
        <v>2586</v>
      </c>
      <c r="B99" s="136">
        <v>944</v>
      </c>
      <c r="C99" s="137">
        <v>944</v>
      </c>
      <c r="D99" s="138"/>
      <c r="E99" s="138"/>
      <c r="F99" s="138"/>
      <c r="G99" s="138"/>
      <c r="H99" s="138"/>
      <c r="I99" s="137"/>
      <c r="J99" s="137"/>
      <c r="K99" s="137">
        <v>944</v>
      </c>
      <c r="L99" s="137">
        <v>718</v>
      </c>
      <c r="M99" s="138">
        <v>226</v>
      </c>
      <c r="N99" s="138"/>
      <c r="O99" s="138"/>
      <c r="P99" s="138"/>
      <c r="Q99" s="138"/>
      <c r="R99" s="137"/>
    </row>
    <row r="100" spans="1:18" ht="17.25" customHeight="1">
      <c r="A100" s="245" t="s">
        <v>2587</v>
      </c>
      <c r="B100" s="136">
        <v>677</v>
      </c>
      <c r="C100" s="137">
        <v>677</v>
      </c>
      <c r="D100" s="137"/>
      <c r="E100" s="138"/>
      <c r="F100" s="138"/>
      <c r="G100" s="138"/>
      <c r="H100" s="138"/>
      <c r="I100" s="137"/>
      <c r="J100" s="137"/>
      <c r="K100" s="137">
        <v>677</v>
      </c>
      <c r="L100" s="137">
        <v>518</v>
      </c>
      <c r="M100" s="137">
        <v>159</v>
      </c>
      <c r="N100" s="138"/>
      <c r="O100" s="138"/>
      <c r="P100" s="138"/>
      <c r="Q100" s="138"/>
      <c r="R100" s="137"/>
    </row>
    <row r="101" spans="1:18" ht="17.25" customHeight="1">
      <c r="A101" s="245" t="s">
        <v>2588</v>
      </c>
      <c r="B101" s="136">
        <v>999</v>
      </c>
      <c r="C101" s="137">
        <v>999</v>
      </c>
      <c r="D101" s="137"/>
      <c r="E101" s="138"/>
      <c r="F101" s="138"/>
      <c r="G101" s="138"/>
      <c r="H101" s="138"/>
      <c r="I101" s="138"/>
      <c r="J101" s="137"/>
      <c r="K101" s="137">
        <v>999</v>
      </c>
      <c r="L101" s="137">
        <v>701</v>
      </c>
      <c r="M101" s="138">
        <v>298</v>
      </c>
      <c r="N101" s="138"/>
      <c r="O101" s="138"/>
      <c r="P101" s="138"/>
      <c r="Q101" s="138"/>
      <c r="R101" s="137"/>
    </row>
    <row r="102" spans="1:18" ht="17.25" customHeight="1">
      <c r="A102" s="245" t="s">
        <v>2589</v>
      </c>
      <c r="B102" s="136">
        <v>738</v>
      </c>
      <c r="C102" s="137">
        <v>738</v>
      </c>
      <c r="D102" s="138"/>
      <c r="E102" s="138"/>
      <c r="F102" s="138"/>
      <c r="G102" s="138"/>
      <c r="H102" s="138"/>
      <c r="I102" s="138"/>
      <c r="J102" s="137"/>
      <c r="K102" s="137">
        <v>738</v>
      </c>
      <c r="L102" s="137">
        <v>690</v>
      </c>
      <c r="M102" s="138">
        <v>48</v>
      </c>
      <c r="N102" s="138"/>
      <c r="O102" s="138"/>
      <c r="P102" s="138"/>
      <c r="Q102" s="138"/>
      <c r="R102" s="137"/>
    </row>
    <row r="103" spans="1:18" ht="17.25" customHeight="1">
      <c r="A103" s="245" t="s">
        <v>2590</v>
      </c>
      <c r="B103" s="136">
        <v>974</v>
      </c>
      <c r="C103" s="137">
        <v>949</v>
      </c>
      <c r="D103" s="138">
        <v>25</v>
      </c>
      <c r="E103" s="138"/>
      <c r="F103" s="138"/>
      <c r="G103" s="138"/>
      <c r="H103" s="138"/>
      <c r="I103" s="138"/>
      <c r="J103" s="138"/>
      <c r="K103" s="137">
        <v>974</v>
      </c>
      <c r="L103" s="137">
        <v>888</v>
      </c>
      <c r="M103" s="138">
        <v>86</v>
      </c>
      <c r="N103" s="138"/>
      <c r="O103" s="138"/>
      <c r="P103" s="138"/>
      <c r="Q103" s="138"/>
      <c r="R103" s="138"/>
    </row>
    <row r="104" spans="1:18" ht="17.25" customHeight="1">
      <c r="A104" s="245" t="s">
        <v>2591</v>
      </c>
      <c r="B104" s="136">
        <v>495</v>
      </c>
      <c r="C104" s="137">
        <v>495</v>
      </c>
      <c r="D104" s="138"/>
      <c r="E104" s="138"/>
      <c r="F104" s="138"/>
      <c r="G104" s="138"/>
      <c r="H104" s="138"/>
      <c r="I104" s="138"/>
      <c r="J104" s="137"/>
      <c r="K104" s="137">
        <v>495</v>
      </c>
      <c r="L104" s="137">
        <v>485</v>
      </c>
      <c r="M104" s="137">
        <v>10</v>
      </c>
      <c r="N104" s="138"/>
      <c r="O104" s="138"/>
      <c r="P104" s="138"/>
      <c r="Q104" s="138"/>
      <c r="R104" s="137"/>
    </row>
    <row r="105" spans="1:18" ht="17.25" customHeight="1">
      <c r="A105" s="245" t="s">
        <v>2592</v>
      </c>
      <c r="B105" s="136">
        <v>694</v>
      </c>
      <c r="C105" s="137">
        <v>694</v>
      </c>
      <c r="D105" s="137"/>
      <c r="E105" s="138"/>
      <c r="F105" s="137"/>
      <c r="G105" s="138"/>
      <c r="H105" s="138"/>
      <c r="I105" s="138"/>
      <c r="J105" s="137"/>
      <c r="K105" s="137">
        <v>694</v>
      </c>
      <c r="L105" s="137">
        <v>650</v>
      </c>
      <c r="M105" s="138">
        <v>44</v>
      </c>
      <c r="N105" s="138"/>
      <c r="O105" s="138"/>
      <c r="P105" s="138"/>
      <c r="Q105" s="137"/>
      <c r="R105" s="137"/>
    </row>
    <row r="106" spans="1:18" ht="17.25" customHeight="1">
      <c r="A106" s="245" t="s">
        <v>2593</v>
      </c>
      <c r="B106" s="136">
        <v>733</v>
      </c>
      <c r="C106" s="137">
        <v>733</v>
      </c>
      <c r="D106" s="138"/>
      <c r="E106" s="138"/>
      <c r="F106" s="138"/>
      <c r="G106" s="138"/>
      <c r="H106" s="138"/>
      <c r="I106" s="137"/>
      <c r="J106" s="137"/>
      <c r="K106" s="137">
        <v>733</v>
      </c>
      <c r="L106" s="137">
        <v>625</v>
      </c>
      <c r="M106" s="138">
        <v>108</v>
      </c>
      <c r="N106" s="138"/>
      <c r="O106" s="138"/>
      <c r="P106" s="138"/>
      <c r="Q106" s="138"/>
      <c r="R106" s="137"/>
    </row>
    <row r="107" spans="1:18" ht="17.25" customHeight="1">
      <c r="A107" s="245" t="s">
        <v>2594</v>
      </c>
      <c r="B107" s="136">
        <v>513</v>
      </c>
      <c r="C107" s="137">
        <v>513</v>
      </c>
      <c r="D107" s="138"/>
      <c r="E107" s="138"/>
      <c r="F107" s="137"/>
      <c r="G107" s="138"/>
      <c r="H107" s="138"/>
      <c r="I107" s="138"/>
      <c r="J107" s="137"/>
      <c r="K107" s="137">
        <v>513</v>
      </c>
      <c r="L107" s="137">
        <v>439</v>
      </c>
      <c r="M107" s="138">
        <v>74</v>
      </c>
      <c r="N107" s="138"/>
      <c r="O107" s="138"/>
      <c r="P107" s="138"/>
      <c r="Q107" s="137"/>
      <c r="R107" s="137"/>
    </row>
    <row r="108" spans="1:18" ht="17.25" customHeight="1">
      <c r="A108" s="245" t="s">
        <v>2595</v>
      </c>
      <c r="B108" s="136">
        <v>945</v>
      </c>
      <c r="C108" s="137">
        <v>945</v>
      </c>
      <c r="D108" s="138"/>
      <c r="E108" s="138"/>
      <c r="F108" s="138"/>
      <c r="G108" s="138"/>
      <c r="H108" s="138"/>
      <c r="I108" s="138"/>
      <c r="J108" s="137"/>
      <c r="K108" s="137">
        <v>945</v>
      </c>
      <c r="L108" s="137">
        <v>806</v>
      </c>
      <c r="M108" s="137">
        <v>139</v>
      </c>
      <c r="N108" s="138"/>
      <c r="O108" s="138"/>
      <c r="P108" s="138"/>
      <c r="Q108" s="138"/>
      <c r="R108" s="137"/>
    </row>
    <row r="109" spans="1:18" ht="17.25" customHeight="1">
      <c r="A109" s="245" t="s">
        <v>2596</v>
      </c>
      <c r="B109" s="136">
        <v>885</v>
      </c>
      <c r="C109" s="137">
        <v>885</v>
      </c>
      <c r="D109" s="137"/>
      <c r="E109" s="138"/>
      <c r="F109" s="138"/>
      <c r="G109" s="138"/>
      <c r="H109" s="138"/>
      <c r="I109" s="138"/>
      <c r="J109" s="137"/>
      <c r="K109" s="137">
        <v>885</v>
      </c>
      <c r="L109" s="137">
        <v>713</v>
      </c>
      <c r="M109" s="137">
        <v>172</v>
      </c>
      <c r="N109" s="138"/>
      <c r="O109" s="138"/>
      <c r="P109" s="138"/>
      <c r="Q109" s="138"/>
      <c r="R109" s="138"/>
    </row>
  </sheetData>
  <sheetProtection/>
  <mergeCells count="5">
    <mergeCell ref="A1:O1"/>
    <mergeCell ref="M2:O2"/>
    <mergeCell ref="A3:A4"/>
    <mergeCell ref="B3:J3"/>
    <mergeCell ref="K3:R3"/>
  </mergeCells>
  <printOptions/>
  <pageMargins left="0.24" right="0.2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1"/>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6" sqref="G6"/>
    </sheetView>
  </sheetViews>
  <sheetFormatPr defaultColWidth="9.140625" defaultRowHeight="15"/>
  <cols>
    <col min="1" max="1" width="29.28125" style="100" customWidth="1"/>
    <col min="2" max="3" width="12.57421875" style="11" customWidth="1"/>
    <col min="4" max="4" width="13.8515625" style="192" customWidth="1"/>
    <col min="5" max="5" width="8.00390625" style="100" customWidth="1"/>
    <col min="6" max="6" width="9.140625" style="100" customWidth="1"/>
    <col min="7" max="7" width="23.57421875" style="100" customWidth="1"/>
    <col min="8" max="8" width="12.57421875" style="298" customWidth="1"/>
    <col min="9" max="9" width="12.140625" style="11" customWidth="1"/>
    <col min="10" max="10" width="12.421875" style="192" customWidth="1"/>
    <col min="11" max="11" width="10.8515625" style="100" customWidth="1"/>
    <col min="12" max="12" width="8.421875" style="100" customWidth="1"/>
    <col min="13" max="224" width="9.00390625" style="100" customWidth="1"/>
    <col min="225" max="16384" width="9.00390625" style="1" customWidth="1"/>
  </cols>
  <sheetData>
    <row r="1" spans="1:13" s="98" customFormat="1" ht="31.5" customHeight="1">
      <c r="A1" s="336" t="s">
        <v>2674</v>
      </c>
      <c r="B1" s="336"/>
      <c r="C1" s="336"/>
      <c r="D1" s="336"/>
      <c r="E1" s="336"/>
      <c r="F1" s="336"/>
      <c r="G1" s="336"/>
      <c r="H1" s="336"/>
      <c r="I1" s="336"/>
      <c r="J1" s="336"/>
      <c r="K1" s="336"/>
      <c r="L1" s="336"/>
      <c r="M1" s="97"/>
    </row>
    <row r="2" spans="1:13" ht="24" customHeight="1">
      <c r="A2" s="11" t="s">
        <v>379</v>
      </c>
      <c r="E2" s="11"/>
      <c r="F2" s="99"/>
      <c r="G2" s="11"/>
      <c r="K2" s="11"/>
      <c r="L2" s="243"/>
      <c r="M2" s="11"/>
    </row>
    <row r="3" spans="1:13" s="102" customFormat="1" ht="27.75" customHeight="1">
      <c r="A3" s="15" t="s">
        <v>490</v>
      </c>
      <c r="B3" s="15" t="s">
        <v>492</v>
      </c>
      <c r="C3" s="15" t="s">
        <v>856</v>
      </c>
      <c r="D3" s="193" t="s">
        <v>493</v>
      </c>
      <c r="E3" s="15" t="s">
        <v>494</v>
      </c>
      <c r="F3" s="15" t="s">
        <v>479</v>
      </c>
      <c r="G3" s="15" t="s">
        <v>490</v>
      </c>
      <c r="H3" s="299" t="s">
        <v>492</v>
      </c>
      <c r="I3" s="193" t="s">
        <v>857</v>
      </c>
      <c r="J3" s="193" t="s">
        <v>493</v>
      </c>
      <c r="K3" s="15" t="s">
        <v>494</v>
      </c>
      <c r="L3" s="15" t="s">
        <v>380</v>
      </c>
      <c r="M3" s="101"/>
    </row>
    <row r="4" spans="1:13" s="105" customFormat="1" ht="13.5" customHeight="1">
      <c r="A4" s="230" t="s">
        <v>381</v>
      </c>
      <c r="B4" s="231">
        <v>18585</v>
      </c>
      <c r="C4" s="248">
        <v>17755</v>
      </c>
      <c r="D4" s="64">
        <v>17733</v>
      </c>
      <c r="E4" s="103">
        <f>D4/B4</f>
        <v>0.9541565778853914</v>
      </c>
      <c r="F4" s="103">
        <f>(D4-C4)/C4</f>
        <v>-0.001239087580963109</v>
      </c>
      <c r="G4" s="19" t="s">
        <v>382</v>
      </c>
      <c r="H4" s="300">
        <v>8398</v>
      </c>
      <c r="I4" s="196">
        <v>10680</v>
      </c>
      <c r="J4" s="199">
        <v>13490</v>
      </c>
      <c r="K4" s="103">
        <f aca="true" t="shared" si="0" ref="K4:K17">J4/H4</f>
        <v>1.6063348416289593</v>
      </c>
      <c r="L4" s="103">
        <f>(J4-I4)/I4</f>
        <v>0.2631086142322097</v>
      </c>
      <c r="M4" s="104"/>
    </row>
    <row r="5" spans="1:13" s="105" customFormat="1" ht="13.5" customHeight="1">
      <c r="A5" s="230" t="s">
        <v>383</v>
      </c>
      <c r="B5" s="231">
        <v>1833</v>
      </c>
      <c r="C5" s="248">
        <v>1961</v>
      </c>
      <c r="D5" s="195">
        <v>1890</v>
      </c>
      <c r="E5" s="103">
        <f aca="true" t="shared" si="1" ref="E5:E23">D5/B5</f>
        <v>1.0310965630114566</v>
      </c>
      <c r="F5" s="103">
        <f aca="true" t="shared" si="2" ref="F5:F24">(D5-C5)/C5</f>
        <v>-0.03620601733809281</v>
      </c>
      <c r="G5" s="19" t="s">
        <v>384</v>
      </c>
      <c r="H5" s="300">
        <v>96</v>
      </c>
      <c r="I5" s="196">
        <v>165</v>
      </c>
      <c r="J5" s="199">
        <v>148</v>
      </c>
      <c r="K5" s="103">
        <f t="shared" si="0"/>
        <v>1.5416666666666667</v>
      </c>
      <c r="L5" s="103">
        <f>(J5-I5)/I5</f>
        <v>-0.10303030303030303</v>
      </c>
      <c r="M5" s="104"/>
    </row>
    <row r="6" spans="1:13" s="105" customFormat="1" ht="13.5" customHeight="1">
      <c r="A6" s="230" t="s">
        <v>385</v>
      </c>
      <c r="B6" s="231">
        <v>4426</v>
      </c>
      <c r="C6" s="248">
        <v>4095</v>
      </c>
      <c r="D6" s="194">
        <v>4171</v>
      </c>
      <c r="E6" s="103">
        <f t="shared" si="1"/>
        <v>0.9423859014911884</v>
      </c>
      <c r="F6" s="103">
        <f t="shared" si="2"/>
        <v>0.01855921855921856</v>
      </c>
      <c r="G6" s="19" t="s">
        <v>386</v>
      </c>
      <c r="H6" s="300">
        <v>4400</v>
      </c>
      <c r="I6" s="196">
        <v>6316</v>
      </c>
      <c r="J6" s="199">
        <v>7101</v>
      </c>
      <c r="K6" s="103">
        <f t="shared" si="0"/>
        <v>1.6138636363636363</v>
      </c>
      <c r="L6" s="103">
        <f>(J6-I6)/I6</f>
        <v>0.12428752374920836</v>
      </c>
      <c r="M6" s="104"/>
    </row>
    <row r="7" spans="1:13" s="105" customFormat="1" ht="13.5" customHeight="1">
      <c r="A7" s="230" t="s">
        <v>387</v>
      </c>
      <c r="B7" s="231">
        <v>1847</v>
      </c>
      <c r="C7" s="248">
        <v>1572</v>
      </c>
      <c r="D7" s="194">
        <v>1185</v>
      </c>
      <c r="E7" s="103">
        <f t="shared" si="1"/>
        <v>0.6415809420682187</v>
      </c>
      <c r="F7" s="103">
        <f t="shared" si="2"/>
        <v>-0.24618320610687022</v>
      </c>
      <c r="G7" s="67" t="s">
        <v>388</v>
      </c>
      <c r="H7" s="300">
        <v>19452</v>
      </c>
      <c r="I7" s="196">
        <v>27765</v>
      </c>
      <c r="J7" s="199">
        <v>35671</v>
      </c>
      <c r="K7" s="103">
        <f t="shared" si="0"/>
        <v>1.8337960106929878</v>
      </c>
      <c r="L7" s="103">
        <f aca="true" t="shared" si="3" ref="L7:L39">(J7-I7)/I7</f>
        <v>0.28474698361246176</v>
      </c>
      <c r="M7" s="104"/>
    </row>
    <row r="8" spans="1:13" s="105" customFormat="1" ht="13.5" customHeight="1">
      <c r="A8" s="230" t="s">
        <v>1473</v>
      </c>
      <c r="B8" s="231">
        <v>622</v>
      </c>
      <c r="C8" s="105">
        <v>520</v>
      </c>
      <c r="D8" s="105">
        <v>527</v>
      </c>
      <c r="E8" s="103">
        <f t="shared" si="1"/>
        <v>0.8472668810289389</v>
      </c>
      <c r="F8" s="103">
        <f t="shared" si="2"/>
        <v>0.013461538461538462</v>
      </c>
      <c r="G8" s="19" t="s">
        <v>389</v>
      </c>
      <c r="H8" s="300">
        <v>1180</v>
      </c>
      <c r="I8" s="196">
        <v>1289</v>
      </c>
      <c r="J8" s="199">
        <v>1287</v>
      </c>
      <c r="K8" s="103">
        <f t="shared" si="0"/>
        <v>1.090677966101695</v>
      </c>
      <c r="L8" s="103">
        <f t="shared" si="3"/>
        <v>-0.0015515903801396431</v>
      </c>
      <c r="M8" s="104"/>
    </row>
    <row r="9" spans="1:13" s="105" customFormat="1" ht="13.5" customHeight="1">
      <c r="A9" s="230" t="s">
        <v>1474</v>
      </c>
      <c r="B9" s="231">
        <v>522</v>
      </c>
      <c r="C9" s="248">
        <v>423</v>
      </c>
      <c r="D9" s="194">
        <v>359</v>
      </c>
      <c r="E9" s="103">
        <f t="shared" si="1"/>
        <v>0.6877394636015326</v>
      </c>
      <c r="F9" s="103">
        <f t="shared" si="2"/>
        <v>-0.15130023640661938</v>
      </c>
      <c r="G9" s="19" t="s">
        <v>390</v>
      </c>
      <c r="H9" s="300">
        <v>777</v>
      </c>
      <c r="I9" s="196">
        <v>1210</v>
      </c>
      <c r="J9" s="199">
        <v>1635</v>
      </c>
      <c r="K9" s="103">
        <f t="shared" si="0"/>
        <v>2.1042471042471043</v>
      </c>
      <c r="L9" s="103">
        <f t="shared" si="3"/>
        <v>0.3512396694214876</v>
      </c>
      <c r="M9" s="104"/>
    </row>
    <row r="10" spans="1:13" s="105" customFormat="1" ht="13.5" customHeight="1">
      <c r="A10" s="230" t="s">
        <v>391</v>
      </c>
      <c r="B10" s="231">
        <v>1251</v>
      </c>
      <c r="C10" s="248">
        <v>855</v>
      </c>
      <c r="D10" s="194">
        <v>860</v>
      </c>
      <c r="E10" s="103">
        <f t="shared" si="1"/>
        <v>0.6874500399680256</v>
      </c>
      <c r="F10" s="103">
        <f t="shared" si="2"/>
        <v>0.005847953216374269</v>
      </c>
      <c r="G10" s="19" t="s">
        <v>392</v>
      </c>
      <c r="H10" s="300">
        <v>16627</v>
      </c>
      <c r="I10" s="196">
        <v>19261</v>
      </c>
      <c r="J10" s="199">
        <v>29331</v>
      </c>
      <c r="K10" s="103">
        <f t="shared" si="0"/>
        <v>1.764058459132736</v>
      </c>
      <c r="L10" s="103">
        <f t="shared" si="3"/>
        <v>0.5228181298997975</v>
      </c>
      <c r="M10" s="104"/>
    </row>
    <row r="11" spans="1:13" s="105" customFormat="1" ht="13.5" customHeight="1">
      <c r="A11" s="230" t="s">
        <v>393</v>
      </c>
      <c r="B11" s="231">
        <v>540</v>
      </c>
      <c r="C11" s="248">
        <v>453</v>
      </c>
      <c r="D11" s="194">
        <v>501</v>
      </c>
      <c r="E11" s="103">
        <f t="shared" si="1"/>
        <v>0.9277777777777778</v>
      </c>
      <c r="F11" s="103">
        <f t="shared" si="2"/>
        <v>0.10596026490066225</v>
      </c>
      <c r="G11" s="19" t="s">
        <v>394</v>
      </c>
      <c r="H11" s="300">
        <v>7409</v>
      </c>
      <c r="I11" s="196">
        <v>17955</v>
      </c>
      <c r="J11" s="199">
        <v>22364</v>
      </c>
      <c r="K11" s="103">
        <f t="shared" si="0"/>
        <v>3.0184910244297476</v>
      </c>
      <c r="L11" s="103">
        <f t="shared" si="3"/>
        <v>0.2455583402951824</v>
      </c>
      <c r="M11" s="104"/>
    </row>
    <row r="12" spans="1:13" s="105" customFormat="1" ht="13.5" customHeight="1">
      <c r="A12" s="230" t="s">
        <v>395</v>
      </c>
      <c r="B12" s="231">
        <v>181</v>
      </c>
      <c r="C12" s="248">
        <v>149</v>
      </c>
      <c r="D12" s="194">
        <v>122</v>
      </c>
      <c r="E12" s="103">
        <f t="shared" si="1"/>
        <v>0.6740331491712708</v>
      </c>
      <c r="F12" s="103">
        <f t="shared" si="2"/>
        <v>-0.18120805369127516</v>
      </c>
      <c r="G12" s="19" t="s">
        <v>396</v>
      </c>
      <c r="H12" s="300">
        <v>1239</v>
      </c>
      <c r="I12" s="196">
        <v>4987</v>
      </c>
      <c r="J12" s="199">
        <v>4658</v>
      </c>
      <c r="K12" s="103">
        <f t="shared" si="0"/>
        <v>3.759483454398709</v>
      </c>
      <c r="L12" s="103">
        <f t="shared" si="3"/>
        <v>-0.06597152596751554</v>
      </c>
      <c r="M12" s="104"/>
    </row>
    <row r="13" spans="1:13" s="105" customFormat="1" ht="13.5" customHeight="1">
      <c r="A13" s="230" t="s">
        <v>397</v>
      </c>
      <c r="B13" s="231">
        <v>1123</v>
      </c>
      <c r="C13" s="248">
        <v>854</v>
      </c>
      <c r="D13" s="194">
        <v>329</v>
      </c>
      <c r="E13" s="103">
        <f t="shared" si="1"/>
        <v>0.2929652715939448</v>
      </c>
      <c r="F13" s="103">
        <f t="shared" si="2"/>
        <v>-0.6147540983606558</v>
      </c>
      <c r="G13" s="19" t="s">
        <v>398</v>
      </c>
      <c r="H13" s="300">
        <v>1873</v>
      </c>
      <c r="I13" s="196">
        <v>5865</v>
      </c>
      <c r="J13" s="199">
        <v>5983</v>
      </c>
      <c r="K13" s="103">
        <f t="shared" si="0"/>
        <v>3.194340630005339</v>
      </c>
      <c r="L13" s="103">
        <f t="shared" si="3"/>
        <v>0.02011935208866155</v>
      </c>
      <c r="M13" s="104"/>
    </row>
    <row r="14" spans="1:13" s="105" customFormat="1" ht="13.5" customHeight="1">
      <c r="A14" s="230" t="s">
        <v>399</v>
      </c>
      <c r="B14" s="231">
        <v>1539</v>
      </c>
      <c r="C14" s="248">
        <v>1424</v>
      </c>
      <c r="D14" s="194">
        <v>777</v>
      </c>
      <c r="E14" s="103">
        <f t="shared" si="1"/>
        <v>0.5048732943469786</v>
      </c>
      <c r="F14" s="103">
        <f t="shared" si="2"/>
        <v>-0.45435393258426965</v>
      </c>
      <c r="G14" s="19" t="s">
        <v>400</v>
      </c>
      <c r="H14" s="300">
        <v>6977</v>
      </c>
      <c r="I14" s="196">
        <v>27182</v>
      </c>
      <c r="J14" s="199">
        <v>31641</v>
      </c>
      <c r="K14" s="103">
        <f t="shared" si="0"/>
        <v>4.535043715063781</v>
      </c>
      <c r="L14" s="103">
        <f t="shared" si="3"/>
        <v>0.16404238098741813</v>
      </c>
      <c r="M14" s="104"/>
    </row>
    <row r="15" spans="1:13" s="105" customFormat="1" ht="13.5" customHeight="1">
      <c r="A15" s="230" t="s">
        <v>401</v>
      </c>
      <c r="B15" s="231">
        <v>351</v>
      </c>
      <c r="C15" s="248">
        <v>260</v>
      </c>
      <c r="D15" s="194">
        <v>326</v>
      </c>
      <c r="E15" s="103">
        <f t="shared" si="1"/>
        <v>0.9287749287749287</v>
      </c>
      <c r="F15" s="103">
        <f t="shared" si="2"/>
        <v>0.25384615384615383</v>
      </c>
      <c r="G15" s="19" t="s">
        <v>402</v>
      </c>
      <c r="H15" s="300">
        <v>1126</v>
      </c>
      <c r="I15" s="196">
        <v>7358</v>
      </c>
      <c r="J15" s="199">
        <v>9181</v>
      </c>
      <c r="K15" s="103">
        <f t="shared" si="0"/>
        <v>8.153641207815275</v>
      </c>
      <c r="L15" s="103">
        <f t="shared" si="3"/>
        <v>0.24775754281054635</v>
      </c>
      <c r="M15" s="104"/>
    </row>
    <row r="16" spans="1:13" s="105" customFormat="1" ht="13.5" customHeight="1">
      <c r="A16" s="230" t="s">
        <v>403</v>
      </c>
      <c r="B16" s="231">
        <v>1428</v>
      </c>
      <c r="C16" s="248">
        <v>3171</v>
      </c>
      <c r="D16" s="194">
        <v>5460</v>
      </c>
      <c r="E16" s="103">
        <f t="shared" si="1"/>
        <v>3.823529411764706</v>
      </c>
      <c r="F16" s="103">
        <f t="shared" si="2"/>
        <v>0.7218543046357616</v>
      </c>
      <c r="G16" s="19" t="s">
        <v>404</v>
      </c>
      <c r="H16" s="300">
        <v>328</v>
      </c>
      <c r="I16" s="196">
        <v>898</v>
      </c>
      <c r="J16" s="199">
        <v>547</v>
      </c>
      <c r="K16" s="103">
        <f t="shared" si="0"/>
        <v>1.6676829268292683</v>
      </c>
      <c r="L16" s="103">
        <f t="shared" si="3"/>
        <v>-0.3908685968819599</v>
      </c>
      <c r="M16" s="104"/>
    </row>
    <row r="17" spans="1:13" s="105" customFormat="1" ht="13.5" customHeight="1">
      <c r="A17" s="230" t="s">
        <v>405</v>
      </c>
      <c r="B17" s="231">
        <v>2580</v>
      </c>
      <c r="C17" s="248">
        <v>2018</v>
      </c>
      <c r="D17" s="194">
        <v>1226</v>
      </c>
      <c r="E17" s="103">
        <f t="shared" si="1"/>
        <v>0.4751937984496124</v>
      </c>
      <c r="F17" s="103">
        <f t="shared" si="2"/>
        <v>-0.3924677898909812</v>
      </c>
      <c r="G17" s="19" t="s">
        <v>406</v>
      </c>
      <c r="H17" s="300">
        <v>212</v>
      </c>
      <c r="I17" s="197">
        <v>906</v>
      </c>
      <c r="J17" s="199">
        <v>644</v>
      </c>
      <c r="K17" s="103">
        <f t="shared" si="0"/>
        <v>3.0377358490566038</v>
      </c>
      <c r="L17" s="103">
        <f t="shared" si="3"/>
        <v>-0.2891832229580574</v>
      </c>
      <c r="M17" s="104"/>
    </row>
    <row r="18" spans="1:13" s="105" customFormat="1" ht="13.5" customHeight="1">
      <c r="A18" s="230" t="s">
        <v>407</v>
      </c>
      <c r="B18" s="231">
        <v>9314</v>
      </c>
      <c r="C18" s="248">
        <v>5822</v>
      </c>
      <c r="D18" s="64">
        <v>9160</v>
      </c>
      <c r="E18" s="103">
        <f t="shared" si="1"/>
        <v>0.9834657504831437</v>
      </c>
      <c r="F18" s="103">
        <f t="shared" si="2"/>
        <v>0.5733424939883202</v>
      </c>
      <c r="G18" s="19" t="s">
        <v>408</v>
      </c>
      <c r="H18" s="300"/>
      <c r="I18" s="196"/>
      <c r="J18" s="199">
        <v>70</v>
      </c>
      <c r="K18" s="103"/>
      <c r="L18" s="103" t="e">
        <f t="shared" si="3"/>
        <v>#DIV/0!</v>
      </c>
      <c r="M18" s="104"/>
    </row>
    <row r="19" spans="1:13" s="105" customFormat="1" ht="13.5" customHeight="1">
      <c r="A19" s="230" t="s">
        <v>409</v>
      </c>
      <c r="B19" s="231">
        <v>3458</v>
      </c>
      <c r="C19" s="248">
        <v>891</v>
      </c>
      <c r="D19" s="194">
        <v>2556</v>
      </c>
      <c r="E19" s="103">
        <f t="shared" si="1"/>
        <v>0.7391555812608445</v>
      </c>
      <c r="F19" s="103">
        <f t="shared" si="2"/>
        <v>1.8686868686868687</v>
      </c>
      <c r="G19" s="19" t="s">
        <v>410</v>
      </c>
      <c r="H19" s="300">
        <v>613</v>
      </c>
      <c r="I19" s="196">
        <v>1265</v>
      </c>
      <c r="J19" s="199">
        <v>842</v>
      </c>
      <c r="K19" s="103">
        <f>J19/H19</f>
        <v>1.3735725938009788</v>
      </c>
      <c r="L19" s="103">
        <f t="shared" si="3"/>
        <v>-0.33438735177865614</v>
      </c>
      <c r="M19" s="104"/>
    </row>
    <row r="20" spans="1:13" s="105" customFormat="1" ht="13.5" customHeight="1">
      <c r="A20" s="230" t="s">
        <v>411</v>
      </c>
      <c r="B20" s="231">
        <v>2380</v>
      </c>
      <c r="C20" s="248">
        <v>2333</v>
      </c>
      <c r="D20" s="194">
        <v>2043</v>
      </c>
      <c r="E20" s="103">
        <f t="shared" si="1"/>
        <v>0.8584033613445378</v>
      </c>
      <c r="F20" s="103">
        <f t="shared" si="2"/>
        <v>-0.12430347192456065</v>
      </c>
      <c r="G20" s="19" t="s">
        <v>412</v>
      </c>
      <c r="H20" s="300">
        <v>1646</v>
      </c>
      <c r="I20" s="196">
        <v>4961</v>
      </c>
      <c r="J20" s="199">
        <v>11113</v>
      </c>
      <c r="K20" s="103">
        <f>J20/H20</f>
        <v>6.751518833535845</v>
      </c>
      <c r="L20" s="103">
        <f t="shared" si="3"/>
        <v>1.2400725660149163</v>
      </c>
      <c r="M20" s="104"/>
    </row>
    <row r="21" spans="1:13" s="105" customFormat="1" ht="13.5" customHeight="1">
      <c r="A21" s="230" t="s">
        <v>413</v>
      </c>
      <c r="B21" s="231">
        <v>1880</v>
      </c>
      <c r="C21" s="248">
        <v>1025</v>
      </c>
      <c r="D21" s="194">
        <v>1121</v>
      </c>
      <c r="E21" s="103">
        <f t="shared" si="1"/>
        <v>0.5962765957446808</v>
      </c>
      <c r="F21" s="103">
        <f t="shared" si="2"/>
        <v>0.09365853658536585</v>
      </c>
      <c r="G21" s="19" t="s">
        <v>414</v>
      </c>
      <c r="H21" s="300">
        <v>121</v>
      </c>
      <c r="I21" s="196">
        <v>295</v>
      </c>
      <c r="J21" s="199">
        <v>379</v>
      </c>
      <c r="K21" s="103">
        <f>J21/H21</f>
        <v>3.1322314049586777</v>
      </c>
      <c r="L21" s="103">
        <f t="shared" si="3"/>
        <v>0.2847457627118644</v>
      </c>
      <c r="M21" s="104"/>
    </row>
    <row r="22" spans="1:13" s="105" customFormat="1" ht="13.5" customHeight="1">
      <c r="A22" s="230" t="s">
        <v>415</v>
      </c>
      <c r="B22" s="231"/>
      <c r="C22" s="248"/>
      <c r="D22" s="194"/>
      <c r="E22" s="103"/>
      <c r="F22" s="103"/>
      <c r="G22" s="19" t="s">
        <v>416</v>
      </c>
      <c r="H22" s="300">
        <v>850</v>
      </c>
      <c r="I22" s="196"/>
      <c r="J22" s="199"/>
      <c r="K22" s="103">
        <f>J22/H22</f>
        <v>0</v>
      </c>
      <c r="L22" s="103"/>
      <c r="M22" s="104"/>
    </row>
    <row r="23" spans="1:13" s="105" customFormat="1" ht="13.5" customHeight="1">
      <c r="A23" s="230" t="s">
        <v>417</v>
      </c>
      <c r="B23" s="231">
        <v>1596</v>
      </c>
      <c r="C23" s="248">
        <v>1570</v>
      </c>
      <c r="D23" s="194">
        <v>3434</v>
      </c>
      <c r="E23" s="103">
        <f t="shared" si="1"/>
        <v>2.1516290726817044</v>
      </c>
      <c r="F23" s="103">
        <f t="shared" si="2"/>
        <v>1.1872611464968152</v>
      </c>
      <c r="G23" s="19" t="s">
        <v>418</v>
      </c>
      <c r="H23" s="301"/>
      <c r="I23" s="196">
        <v>116</v>
      </c>
      <c r="J23" s="199">
        <v>208</v>
      </c>
      <c r="K23" s="103"/>
      <c r="L23" s="103">
        <f t="shared" si="3"/>
        <v>0.7931034482758621</v>
      </c>
      <c r="M23" s="104"/>
    </row>
    <row r="24" spans="1:13" s="105" customFormat="1" ht="13.5" customHeight="1">
      <c r="A24" s="230" t="s">
        <v>419</v>
      </c>
      <c r="B24" s="231"/>
      <c r="C24" s="248">
        <v>3</v>
      </c>
      <c r="D24" s="194">
        <v>6</v>
      </c>
      <c r="E24" s="103"/>
      <c r="F24" s="103">
        <f t="shared" si="2"/>
        <v>1</v>
      </c>
      <c r="G24" s="19" t="s">
        <v>420</v>
      </c>
      <c r="H24" s="301"/>
      <c r="I24" s="64"/>
      <c r="J24" s="199">
        <v>9</v>
      </c>
      <c r="K24" s="103"/>
      <c r="L24" s="103"/>
      <c r="M24" s="104"/>
    </row>
    <row r="25" spans="1:13" s="105" customFormat="1" ht="13.5" customHeight="1">
      <c r="A25" s="67"/>
      <c r="B25" s="66"/>
      <c r="C25" s="249"/>
      <c r="D25" s="64"/>
      <c r="E25" s="103"/>
      <c r="F25" s="103"/>
      <c r="G25" s="19" t="s">
        <v>421</v>
      </c>
      <c r="H25" s="300">
        <v>10491</v>
      </c>
      <c r="I25" s="196">
        <v>411</v>
      </c>
      <c r="J25" s="199">
        <v>291</v>
      </c>
      <c r="K25" s="103">
        <f>J25/H25</f>
        <v>0.027738061195310266</v>
      </c>
      <c r="L25" s="103">
        <f t="shared" si="3"/>
        <v>-0.291970802919708</v>
      </c>
      <c r="M25" s="104"/>
    </row>
    <row r="26" spans="1:13" s="105" customFormat="1" ht="13.5" customHeight="1">
      <c r="A26" s="67"/>
      <c r="B26" s="66"/>
      <c r="C26" s="249"/>
      <c r="D26" s="64"/>
      <c r="E26" s="103"/>
      <c r="F26" s="103"/>
      <c r="G26" s="19" t="s">
        <v>422</v>
      </c>
      <c r="H26" s="301"/>
      <c r="I26" s="64"/>
      <c r="J26" s="199"/>
      <c r="K26" s="103"/>
      <c r="L26" s="103"/>
      <c r="M26" s="104"/>
    </row>
    <row r="27" spans="1:13" s="105" customFormat="1" ht="27" customHeight="1">
      <c r="A27" s="93"/>
      <c r="B27" s="66"/>
      <c r="C27" s="249"/>
      <c r="D27" s="64"/>
      <c r="E27" s="103"/>
      <c r="F27" s="103"/>
      <c r="G27" s="106" t="s">
        <v>423</v>
      </c>
      <c r="H27" s="301"/>
      <c r="I27" s="64"/>
      <c r="J27" s="199"/>
      <c r="K27" s="103"/>
      <c r="L27" s="103"/>
      <c r="M27" s="104"/>
    </row>
    <row r="28" spans="1:13" s="102" customFormat="1" ht="13.5" customHeight="1">
      <c r="A28" s="94" t="s">
        <v>425</v>
      </c>
      <c r="B28" s="113">
        <f>B4+B18</f>
        <v>27899</v>
      </c>
      <c r="C28" s="250">
        <f>C4+C18</f>
        <v>23577</v>
      </c>
      <c r="D28" s="113">
        <f>D4+D18</f>
        <v>26893</v>
      </c>
      <c r="E28" s="103">
        <f>D28/B28</f>
        <v>0.963941359905373</v>
      </c>
      <c r="F28" s="103">
        <f>(D28-C28)/C28</f>
        <v>0.14064554438647836</v>
      </c>
      <c r="G28" s="94" t="s">
        <v>424</v>
      </c>
      <c r="H28" s="302">
        <f>SUM(H4:H27)</f>
        <v>83815</v>
      </c>
      <c r="I28" s="59">
        <f>SUM(I4:I27)</f>
        <v>138885</v>
      </c>
      <c r="J28" s="59">
        <f>SUM(J4:J27)</f>
        <v>176593</v>
      </c>
      <c r="K28" s="103">
        <f>J28/H28</f>
        <v>2.106937898944103</v>
      </c>
      <c r="L28" s="103">
        <f t="shared" si="3"/>
        <v>0.2715052021456601</v>
      </c>
      <c r="M28" s="101"/>
    </row>
    <row r="29" spans="1:13" s="102" customFormat="1" ht="13.5" customHeight="1">
      <c r="A29" s="86" t="s">
        <v>927</v>
      </c>
      <c r="B29" s="113">
        <f>SUM(B30:B37)</f>
        <v>72384</v>
      </c>
      <c r="C29" s="250">
        <f>SUM(C30:C37)</f>
        <v>120155</v>
      </c>
      <c r="D29" s="59">
        <f>SUM(D30:D37)</f>
        <v>163609</v>
      </c>
      <c r="E29" s="103">
        <f>D29/B29</f>
        <v>2.26029232979664</v>
      </c>
      <c r="F29" s="103">
        <f>(D29-C29)/C29</f>
        <v>0.3616495360159794</v>
      </c>
      <c r="G29" s="107" t="s">
        <v>928</v>
      </c>
      <c r="H29" s="302">
        <f>SUM(H30:H37)</f>
        <v>530</v>
      </c>
      <c r="I29" s="59">
        <f>SUM(I30:I37)</f>
        <v>4847</v>
      </c>
      <c r="J29" s="59">
        <f>SUM(J30:J37)</f>
        <v>13909</v>
      </c>
      <c r="K29" s="103">
        <f>J29/H29</f>
        <v>26.243396226415094</v>
      </c>
      <c r="L29" s="103">
        <f t="shared" si="3"/>
        <v>1.8696100680833505</v>
      </c>
      <c r="M29" s="108"/>
    </row>
    <row r="30" spans="1:13" s="111" customFormat="1" ht="13.5" customHeight="1">
      <c r="A30" s="67" t="s">
        <v>426</v>
      </c>
      <c r="B30" s="66">
        <v>67798</v>
      </c>
      <c r="C30" s="196">
        <v>114208</v>
      </c>
      <c r="D30" s="198">
        <v>144807</v>
      </c>
      <c r="E30" s="103">
        <f>D30/B30</f>
        <v>2.13585946488097</v>
      </c>
      <c r="F30" s="103">
        <f>(D30-C30)/C30</f>
        <v>0.2679234379377977</v>
      </c>
      <c r="G30" s="109" t="s">
        <v>932</v>
      </c>
      <c r="H30" s="301"/>
      <c r="I30" s="64"/>
      <c r="J30" s="64"/>
      <c r="K30" s="103"/>
      <c r="L30" s="103"/>
      <c r="M30" s="110"/>
    </row>
    <row r="31" spans="1:13" s="112" customFormat="1" ht="13.5" customHeight="1">
      <c r="A31" s="67" t="s">
        <v>931</v>
      </c>
      <c r="B31" s="66"/>
      <c r="C31" s="249"/>
      <c r="D31" s="64"/>
      <c r="E31" s="103"/>
      <c r="F31" s="103"/>
      <c r="G31" s="109" t="s">
        <v>930</v>
      </c>
      <c r="H31" s="301">
        <v>530</v>
      </c>
      <c r="I31" s="196">
        <v>767</v>
      </c>
      <c r="J31" s="199">
        <v>700</v>
      </c>
      <c r="K31" s="103">
        <f>J31/H31</f>
        <v>1.320754716981132</v>
      </c>
      <c r="L31" s="103">
        <f t="shared" si="3"/>
        <v>-0.08735332464146023</v>
      </c>
      <c r="M31" s="110"/>
    </row>
    <row r="32" spans="1:13" s="112" customFormat="1" ht="13.5" customHeight="1">
      <c r="A32" s="67" t="s">
        <v>935</v>
      </c>
      <c r="B32" s="66"/>
      <c r="C32" s="249"/>
      <c r="D32" s="198">
        <v>5222</v>
      </c>
      <c r="E32" s="103"/>
      <c r="F32" s="103"/>
      <c r="G32" s="109" t="s">
        <v>942</v>
      </c>
      <c r="H32" s="301"/>
      <c r="I32" s="64"/>
      <c r="J32" s="199"/>
      <c r="K32" s="103"/>
      <c r="L32" s="103"/>
      <c r="M32" s="110"/>
    </row>
    <row r="33" spans="1:13" s="112" customFormat="1" ht="13.5" customHeight="1">
      <c r="A33" s="67" t="s">
        <v>239</v>
      </c>
      <c r="B33" s="66"/>
      <c r="C33" s="196"/>
      <c r="D33" s="64"/>
      <c r="E33" s="103"/>
      <c r="F33" s="103"/>
      <c r="G33" s="109" t="s">
        <v>240</v>
      </c>
      <c r="H33" s="301"/>
      <c r="I33" s="196"/>
      <c r="J33" s="199"/>
      <c r="K33" s="103"/>
      <c r="L33" s="103"/>
      <c r="M33" s="110"/>
    </row>
    <row r="34" spans="1:13" s="112" customFormat="1" ht="13.5" customHeight="1">
      <c r="A34" s="67" t="s">
        <v>427</v>
      </c>
      <c r="B34" s="66"/>
      <c r="C34" s="196">
        <v>1300</v>
      </c>
      <c r="D34" s="198">
        <v>9500</v>
      </c>
      <c r="E34" s="103"/>
      <c r="F34" s="103">
        <f>(D34-C34)/C34</f>
        <v>6.3076923076923075</v>
      </c>
      <c r="G34" s="109" t="s">
        <v>242</v>
      </c>
      <c r="H34" s="301"/>
      <c r="I34" s="64"/>
      <c r="J34" s="199"/>
      <c r="K34" s="103"/>
      <c r="L34" s="103"/>
      <c r="M34" s="110"/>
    </row>
    <row r="35" spans="1:13" s="112" customFormat="1" ht="13.5" customHeight="1">
      <c r="A35" s="67"/>
      <c r="B35" s="66"/>
      <c r="C35" s="249"/>
      <c r="D35" s="64"/>
      <c r="E35" s="103"/>
      <c r="F35" s="103"/>
      <c r="G35" s="109" t="s">
        <v>243</v>
      </c>
      <c r="H35" s="301"/>
      <c r="I35" s="64"/>
      <c r="J35" s="199">
        <v>5700</v>
      </c>
      <c r="K35" s="103"/>
      <c r="L35" s="103"/>
      <c r="M35" s="110"/>
    </row>
    <row r="36" spans="1:13" s="112" customFormat="1" ht="13.5" customHeight="1">
      <c r="A36" s="67" t="s">
        <v>244</v>
      </c>
      <c r="B36" s="66"/>
      <c r="C36" s="249"/>
      <c r="D36" s="64"/>
      <c r="E36" s="103"/>
      <c r="F36" s="103"/>
      <c r="G36" s="109" t="s">
        <v>245</v>
      </c>
      <c r="H36" s="301"/>
      <c r="I36" s="64"/>
      <c r="J36" s="199"/>
      <c r="K36" s="103"/>
      <c r="L36" s="103"/>
      <c r="M36" s="110"/>
    </row>
    <row r="37" spans="1:13" s="112" customFormat="1" ht="13.5" customHeight="1">
      <c r="A37" s="67" t="s">
        <v>933</v>
      </c>
      <c r="B37" s="66">
        <v>4586</v>
      </c>
      <c r="C37" s="196">
        <v>4647</v>
      </c>
      <c r="D37" s="198">
        <v>4080</v>
      </c>
      <c r="E37" s="103">
        <f>D37/B37</f>
        <v>0.8896641953772351</v>
      </c>
      <c r="F37" s="103">
        <f>(D37-C37)/C37</f>
        <v>-0.12201420271142673</v>
      </c>
      <c r="G37" s="109" t="s">
        <v>943</v>
      </c>
      <c r="H37" s="301"/>
      <c r="I37" s="196">
        <v>4080</v>
      </c>
      <c r="J37" s="199">
        <v>7509</v>
      </c>
      <c r="K37" s="103" t="e">
        <f>J37/H37</f>
        <v>#DIV/0!</v>
      </c>
      <c r="L37" s="103">
        <f t="shared" si="3"/>
        <v>0.8404411764705882</v>
      </c>
      <c r="M37" s="110"/>
    </row>
    <row r="38" spans="1:13" s="112" customFormat="1" ht="13.5" customHeight="1">
      <c r="A38" s="67"/>
      <c r="B38" s="66"/>
      <c r="C38" s="249"/>
      <c r="D38" s="64"/>
      <c r="E38" s="103"/>
      <c r="F38" s="103"/>
      <c r="G38" s="109" t="s">
        <v>246</v>
      </c>
      <c r="H38" s="301">
        <v>0</v>
      </c>
      <c r="I38" s="196">
        <v>189</v>
      </c>
      <c r="J38" s="64"/>
      <c r="K38" s="103"/>
      <c r="L38" s="103"/>
      <c r="M38" s="110"/>
    </row>
    <row r="39" spans="1:13" s="102" customFormat="1" ht="13.5" customHeight="1">
      <c r="A39" s="94" t="s">
        <v>247</v>
      </c>
      <c r="B39" s="113">
        <f>B28+B29</f>
        <v>100283</v>
      </c>
      <c r="C39" s="250">
        <f>SUM(C28,C29)</f>
        <v>143732</v>
      </c>
      <c r="D39" s="59">
        <f>SUM(D28,D29)</f>
        <v>190502</v>
      </c>
      <c r="E39" s="103">
        <f>D39/B39</f>
        <v>1.8996440074588914</v>
      </c>
      <c r="F39" s="103">
        <f>(D39-C39)/C39</f>
        <v>0.32539726713605877</v>
      </c>
      <c r="G39" s="94" t="s">
        <v>248</v>
      </c>
      <c r="H39" s="302">
        <f>H28+H29</f>
        <v>84345</v>
      </c>
      <c r="I39" s="113">
        <f>I28+I29</f>
        <v>143732</v>
      </c>
      <c r="J39" s="113">
        <f>J28+J29</f>
        <v>190502</v>
      </c>
      <c r="K39" s="103">
        <f>J39/H39</f>
        <v>2.258604540873792</v>
      </c>
      <c r="L39" s="103">
        <f t="shared" si="3"/>
        <v>0.32539726713605877</v>
      </c>
      <c r="M39" s="108"/>
    </row>
    <row r="40" spans="1:13" s="111" customFormat="1" ht="17.25" customHeight="1">
      <c r="A40" s="114"/>
      <c r="B40" s="114"/>
      <c r="C40" s="114"/>
      <c r="D40" s="114"/>
      <c r="E40" s="114"/>
      <c r="F40" s="114"/>
      <c r="G40" s="114"/>
      <c r="H40" s="303"/>
      <c r="I40" s="114"/>
      <c r="J40" s="114"/>
      <c r="K40" s="114"/>
      <c r="L40" s="114"/>
      <c r="M40" s="11"/>
    </row>
    <row r="41" ht="14.25">
      <c r="J41" s="297"/>
    </row>
  </sheetData>
  <sheetProtection/>
  <mergeCells count="1">
    <mergeCell ref="A1:L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39"/>
  <sheetViews>
    <sheetView showZeros="0" zoomScalePageLayoutView="0" workbookViewId="0" topLeftCell="A1">
      <selection activeCell="J7" sqref="J7"/>
    </sheetView>
  </sheetViews>
  <sheetFormatPr defaultColWidth="9.140625" defaultRowHeight="15"/>
  <cols>
    <col min="1" max="1" width="35.00390625" style="70" customWidth="1"/>
    <col min="2" max="2" width="20.28125" style="309" customWidth="1"/>
    <col min="3" max="3" width="20.28125" style="11" customWidth="1"/>
    <col min="4" max="4" width="20.28125" style="255" customWidth="1"/>
    <col min="5" max="5" width="20.28125" style="70" customWidth="1"/>
    <col min="6" max="6" width="16.421875" style="70" customWidth="1"/>
    <col min="7" max="16384" width="9.00390625" style="70" customWidth="1"/>
  </cols>
  <sheetData>
    <row r="1" spans="1:6" ht="31.5" customHeight="1">
      <c r="A1" s="336" t="s">
        <v>2659</v>
      </c>
      <c r="B1" s="336"/>
      <c r="C1" s="336"/>
      <c r="D1" s="336"/>
      <c r="E1" s="336"/>
      <c r="F1" s="336"/>
    </row>
    <row r="2" spans="1:6" ht="24" customHeight="1">
      <c r="A2" s="11" t="s">
        <v>348</v>
      </c>
      <c r="B2" s="298"/>
      <c r="D2" s="251"/>
      <c r="E2" s="11"/>
      <c r="F2" s="88" t="s">
        <v>599</v>
      </c>
    </row>
    <row r="3" spans="1:6" s="74" customFormat="1" ht="22.5" customHeight="1">
      <c r="A3" s="15" t="s">
        <v>490</v>
      </c>
      <c r="B3" s="299" t="s">
        <v>310</v>
      </c>
      <c r="C3" s="15" t="s">
        <v>311</v>
      </c>
      <c r="D3" s="15" t="s">
        <v>312</v>
      </c>
      <c r="E3" s="15" t="s">
        <v>313</v>
      </c>
      <c r="F3" s="15" t="s">
        <v>495</v>
      </c>
    </row>
    <row r="4" spans="1:6" s="79" customFormat="1" ht="18" customHeight="1">
      <c r="A4" s="94" t="s">
        <v>349</v>
      </c>
      <c r="B4" s="304">
        <v>143732</v>
      </c>
      <c r="C4" s="310">
        <v>122228</v>
      </c>
      <c r="D4" s="252">
        <v>190502</v>
      </c>
      <c r="E4" s="229">
        <f aca="true" t="shared" si="0" ref="E4:E13">D4/C4</f>
        <v>1.5585790489904114</v>
      </c>
      <c r="F4" s="229">
        <f>(D4-B4)/B4</f>
        <v>0.32539726713605877</v>
      </c>
    </row>
    <row r="5" spans="1:6" s="74" customFormat="1" ht="18" customHeight="1">
      <c r="A5" s="90" t="s">
        <v>593</v>
      </c>
      <c r="B5" s="304">
        <v>114208</v>
      </c>
      <c r="C5" s="311">
        <v>67798</v>
      </c>
      <c r="D5" s="252">
        <v>144807</v>
      </c>
      <c r="E5" s="229">
        <f t="shared" si="0"/>
        <v>2.13585946488097</v>
      </c>
      <c r="F5" s="229">
        <f aca="true" t="shared" si="1" ref="F5:F39">(D5-B5)/B5</f>
        <v>0.2679234379377977</v>
      </c>
    </row>
    <row r="6" spans="1:6" ht="18.75" customHeight="1">
      <c r="A6" s="69" t="s">
        <v>350</v>
      </c>
      <c r="B6" s="305">
        <v>3816</v>
      </c>
      <c r="C6" s="311">
        <v>3694</v>
      </c>
      <c r="D6" s="252">
        <v>3816</v>
      </c>
      <c r="E6" s="229">
        <f t="shared" si="0"/>
        <v>1.033026529507309</v>
      </c>
      <c r="F6" s="229">
        <f t="shared" si="1"/>
        <v>0</v>
      </c>
    </row>
    <row r="7" spans="1:6" ht="18" customHeight="1">
      <c r="A7" s="69" t="s">
        <v>351</v>
      </c>
      <c r="B7" s="306">
        <v>2020</v>
      </c>
      <c r="C7" s="311">
        <v>1898</v>
      </c>
      <c r="D7" s="252">
        <v>2020</v>
      </c>
      <c r="E7" s="229">
        <f t="shared" si="0"/>
        <v>1.064278187565859</v>
      </c>
      <c r="F7" s="229">
        <f t="shared" si="1"/>
        <v>0</v>
      </c>
    </row>
    <row r="8" spans="1:6" ht="18" customHeight="1">
      <c r="A8" s="69" t="s">
        <v>352</v>
      </c>
      <c r="B8" s="306">
        <v>412</v>
      </c>
      <c r="C8" s="311">
        <v>412</v>
      </c>
      <c r="D8" s="252">
        <v>412</v>
      </c>
      <c r="E8" s="229">
        <f t="shared" si="0"/>
        <v>1</v>
      </c>
      <c r="F8" s="229">
        <f t="shared" si="1"/>
        <v>0</v>
      </c>
    </row>
    <row r="9" spans="1:6" ht="18" customHeight="1">
      <c r="A9" s="69" t="s">
        <v>353</v>
      </c>
      <c r="B9" s="306">
        <v>284</v>
      </c>
      <c r="C9" s="311">
        <v>284</v>
      </c>
      <c r="D9" s="252">
        <v>284</v>
      </c>
      <c r="E9" s="229">
        <f t="shared" si="0"/>
        <v>1</v>
      </c>
      <c r="F9" s="229">
        <f t="shared" si="1"/>
        <v>0</v>
      </c>
    </row>
    <row r="10" spans="1:6" ht="18" customHeight="1">
      <c r="A10" s="69" t="s">
        <v>354</v>
      </c>
      <c r="B10" s="306">
        <v>1100</v>
      </c>
      <c r="C10" s="311">
        <v>1100</v>
      </c>
      <c r="D10" s="252">
        <v>1100</v>
      </c>
      <c r="E10" s="229">
        <f t="shared" si="0"/>
        <v>1</v>
      </c>
      <c r="F10" s="229">
        <f t="shared" si="1"/>
        <v>0</v>
      </c>
    </row>
    <row r="11" spans="1:6" ht="18" customHeight="1">
      <c r="A11" s="22" t="s">
        <v>355</v>
      </c>
      <c r="B11" s="307">
        <v>67371</v>
      </c>
      <c r="C11" s="311">
        <v>64104</v>
      </c>
      <c r="D11" s="253">
        <v>87832</v>
      </c>
      <c r="E11" s="229">
        <f t="shared" si="0"/>
        <v>1.3701485086734058</v>
      </c>
      <c r="F11" s="229">
        <f t="shared" si="1"/>
        <v>0.3037063424915765</v>
      </c>
    </row>
    <row r="12" spans="1:6" ht="18" customHeight="1">
      <c r="A12" s="69" t="s">
        <v>356</v>
      </c>
      <c r="B12" s="305">
        <v>398</v>
      </c>
      <c r="C12" s="311">
        <v>398</v>
      </c>
      <c r="D12" s="252">
        <v>1424</v>
      </c>
      <c r="E12" s="229">
        <f t="shared" si="0"/>
        <v>3.577889447236181</v>
      </c>
      <c r="F12" s="229">
        <f t="shared" si="1"/>
        <v>2.577889447236181</v>
      </c>
    </row>
    <row r="13" spans="1:6" ht="18" customHeight="1">
      <c r="A13" s="69" t="s">
        <v>357</v>
      </c>
      <c r="B13" s="305">
        <v>29010</v>
      </c>
      <c r="C13" s="311">
        <v>30307</v>
      </c>
      <c r="D13" s="252">
        <v>35437</v>
      </c>
      <c r="E13" s="229">
        <f t="shared" si="0"/>
        <v>1.1692678259148053</v>
      </c>
      <c r="F13" s="229">
        <f t="shared" si="1"/>
        <v>0.22154429507066528</v>
      </c>
    </row>
    <row r="14" spans="1:6" ht="18" customHeight="1">
      <c r="A14" s="69" t="s">
        <v>358</v>
      </c>
      <c r="B14" s="305"/>
      <c r="C14" s="311"/>
      <c r="D14" s="252">
        <v>2939</v>
      </c>
      <c r="E14" s="229"/>
      <c r="F14" s="229"/>
    </row>
    <row r="15" spans="1:6" ht="18" customHeight="1">
      <c r="A15" s="69" t="s">
        <v>359</v>
      </c>
      <c r="B15" s="305">
        <v>2791</v>
      </c>
      <c r="C15" s="311">
        <v>8688</v>
      </c>
      <c r="D15" s="252">
        <v>3644</v>
      </c>
      <c r="E15" s="229">
        <f>D15/C15</f>
        <v>0.4194290976058932</v>
      </c>
      <c r="F15" s="229">
        <f t="shared" si="1"/>
        <v>0.3056252239340738</v>
      </c>
    </row>
    <row r="16" spans="1:6" ht="18" customHeight="1">
      <c r="A16" s="69" t="s">
        <v>360</v>
      </c>
      <c r="B16" s="305">
        <v>3451</v>
      </c>
      <c r="C16" s="311">
        <v>520</v>
      </c>
      <c r="D16" s="252">
        <v>5264</v>
      </c>
      <c r="E16" s="229">
        <f>D16/C16</f>
        <v>10.123076923076923</v>
      </c>
      <c r="F16" s="229">
        <f t="shared" si="1"/>
        <v>0.5253549695740365</v>
      </c>
    </row>
    <row r="17" spans="1:6" ht="18" customHeight="1">
      <c r="A17" s="69" t="s">
        <v>361</v>
      </c>
      <c r="B17" s="305"/>
      <c r="C17" s="310"/>
      <c r="D17" s="252"/>
      <c r="E17" s="229"/>
      <c r="F17" s="229"/>
    </row>
    <row r="18" spans="1:6" ht="18" customHeight="1">
      <c r="A18" s="133" t="s">
        <v>437</v>
      </c>
      <c r="B18" s="305"/>
      <c r="C18" s="311"/>
      <c r="D18" s="252"/>
      <c r="E18" s="229"/>
      <c r="F18" s="229"/>
    </row>
    <row r="19" spans="1:6" ht="18" customHeight="1">
      <c r="A19" s="133" t="s">
        <v>438</v>
      </c>
      <c r="B19" s="305"/>
      <c r="C19" s="311"/>
      <c r="D19" s="252"/>
      <c r="E19" s="229"/>
      <c r="F19" s="229"/>
    </row>
    <row r="20" spans="1:6" ht="18" customHeight="1">
      <c r="A20" s="69" t="s">
        <v>362</v>
      </c>
      <c r="B20" s="305">
        <v>235</v>
      </c>
      <c r="C20" s="311"/>
      <c r="D20" s="252">
        <v>274</v>
      </c>
      <c r="E20" s="229"/>
      <c r="F20" s="229">
        <f t="shared" si="1"/>
        <v>0.16595744680851063</v>
      </c>
    </row>
    <row r="21" spans="1:6" ht="18" customHeight="1">
      <c r="A21" s="69" t="s">
        <v>363</v>
      </c>
      <c r="B21" s="305">
        <v>1459</v>
      </c>
      <c r="C21" s="311"/>
      <c r="D21" s="252">
        <v>1553</v>
      </c>
      <c r="E21" s="229"/>
      <c r="F21" s="229">
        <f t="shared" si="1"/>
        <v>0.06442769019876628</v>
      </c>
    </row>
    <row r="22" spans="1:6" ht="18" customHeight="1">
      <c r="A22" s="69" t="s">
        <v>364</v>
      </c>
      <c r="B22" s="305">
        <v>6164</v>
      </c>
      <c r="C22" s="311">
        <v>2061</v>
      </c>
      <c r="D22" s="252">
        <v>5839</v>
      </c>
      <c r="E22" s="229">
        <f>D22/C22</f>
        <v>2.8330907326540515</v>
      </c>
      <c r="F22" s="229">
        <f t="shared" si="1"/>
        <v>-0.0527255029201817</v>
      </c>
    </row>
    <row r="23" spans="1:6" ht="18" customHeight="1">
      <c r="A23" s="69" t="s">
        <v>365</v>
      </c>
      <c r="B23" s="305">
        <v>4427</v>
      </c>
      <c r="C23" s="311">
        <v>4156</v>
      </c>
      <c r="D23" s="252">
        <v>7022</v>
      </c>
      <c r="E23" s="229">
        <f>D23/C23</f>
        <v>1.6896053897978827</v>
      </c>
      <c r="F23" s="229">
        <f t="shared" si="1"/>
        <v>0.5861757397786311</v>
      </c>
    </row>
    <row r="24" spans="1:6" ht="18" customHeight="1">
      <c r="A24" s="93" t="s">
        <v>366</v>
      </c>
      <c r="B24" s="305">
        <v>7484</v>
      </c>
      <c r="C24" s="311">
        <v>7096</v>
      </c>
      <c r="D24" s="252">
        <v>9148</v>
      </c>
      <c r="E24" s="229">
        <f>D24/C24</f>
        <v>1.2891770011273957</v>
      </c>
      <c r="F24" s="229">
        <f t="shared" si="1"/>
        <v>0.22234099412079103</v>
      </c>
    </row>
    <row r="25" spans="1:6" ht="18" customHeight="1">
      <c r="A25" s="69" t="s">
        <v>367</v>
      </c>
      <c r="B25" s="305">
        <v>1759</v>
      </c>
      <c r="C25" s="311"/>
      <c r="D25" s="252">
        <v>1773</v>
      </c>
      <c r="E25" s="229"/>
      <c r="F25" s="229">
        <f t="shared" si="1"/>
        <v>0.007959067652075043</v>
      </c>
    </row>
    <row r="26" spans="1:6" ht="18" customHeight="1">
      <c r="A26" s="133" t="s">
        <v>439</v>
      </c>
      <c r="B26" s="305"/>
      <c r="C26" s="311"/>
      <c r="D26" s="252"/>
      <c r="E26" s="229"/>
      <c r="F26" s="229"/>
    </row>
    <row r="27" spans="1:6" ht="18" customHeight="1">
      <c r="A27" s="69" t="s">
        <v>368</v>
      </c>
      <c r="B27" s="305"/>
      <c r="C27" s="311"/>
      <c r="D27" s="252">
        <v>743</v>
      </c>
      <c r="E27" s="229"/>
      <c r="F27" s="229"/>
    </row>
    <row r="28" spans="1:6" ht="18" customHeight="1">
      <c r="A28" s="69" t="s">
        <v>369</v>
      </c>
      <c r="B28" s="305">
        <v>9543</v>
      </c>
      <c r="C28" s="310">
        <v>1594</v>
      </c>
      <c r="D28" s="252">
        <v>11730</v>
      </c>
      <c r="E28" s="229">
        <f>D28/C28</f>
        <v>7.358845671267252</v>
      </c>
      <c r="F28" s="229">
        <f t="shared" si="1"/>
        <v>0.22917321596982082</v>
      </c>
    </row>
    <row r="29" spans="1:6" ht="18" customHeight="1">
      <c r="A29" s="69" t="s">
        <v>370</v>
      </c>
      <c r="B29" s="305">
        <v>540</v>
      </c>
      <c r="C29" s="311">
        <v>247</v>
      </c>
      <c r="D29" s="252">
        <v>922</v>
      </c>
      <c r="E29" s="229">
        <f>D29/C29</f>
        <v>3.7327935222672064</v>
      </c>
      <c r="F29" s="229">
        <f t="shared" si="1"/>
        <v>0.7074074074074074</v>
      </c>
    </row>
    <row r="30" spans="1:6" ht="18" customHeight="1">
      <c r="A30" s="69" t="s">
        <v>371</v>
      </c>
      <c r="B30" s="305">
        <v>43021</v>
      </c>
      <c r="C30" s="310">
        <v>21929</v>
      </c>
      <c r="D30" s="252">
        <v>53159</v>
      </c>
      <c r="E30" s="229">
        <f>D30/C30</f>
        <v>2.4241415477221944</v>
      </c>
      <c r="F30" s="229">
        <f t="shared" si="1"/>
        <v>0.2356523558262244</v>
      </c>
    </row>
    <row r="31" spans="1:6" ht="18" customHeight="1">
      <c r="A31" s="95" t="s">
        <v>595</v>
      </c>
      <c r="B31" s="304"/>
      <c r="C31" s="310"/>
      <c r="D31" s="252"/>
      <c r="E31" s="229"/>
      <c r="F31" s="229"/>
    </row>
    <row r="32" spans="1:6" ht="18" customHeight="1">
      <c r="A32" s="68" t="s">
        <v>372</v>
      </c>
      <c r="B32" s="305"/>
      <c r="C32" s="310"/>
      <c r="D32" s="252"/>
      <c r="E32" s="229"/>
      <c r="F32" s="229"/>
    </row>
    <row r="33" spans="1:6" ht="18" customHeight="1">
      <c r="A33" s="68" t="s">
        <v>373</v>
      </c>
      <c r="B33" s="305"/>
      <c r="C33" s="310"/>
      <c r="D33" s="252"/>
      <c r="E33" s="229"/>
      <c r="F33" s="229"/>
    </row>
    <row r="34" spans="1:6" s="74" customFormat="1" ht="18" customHeight="1">
      <c r="A34" s="68" t="s">
        <v>374</v>
      </c>
      <c r="B34" s="305"/>
      <c r="C34" s="310"/>
      <c r="D34" s="252"/>
      <c r="E34" s="229"/>
      <c r="F34" s="229"/>
    </row>
    <row r="35" spans="1:6" ht="18" customHeight="1">
      <c r="A35" s="96" t="s">
        <v>375</v>
      </c>
      <c r="B35" s="308"/>
      <c r="C35" s="310"/>
      <c r="D35" s="254">
        <v>5222</v>
      </c>
      <c r="E35" s="229"/>
      <c r="F35" s="229"/>
    </row>
    <row r="36" spans="1:6" s="74" customFormat="1" ht="18" customHeight="1">
      <c r="A36" s="96" t="s">
        <v>376</v>
      </c>
      <c r="B36" s="308"/>
      <c r="C36" s="310"/>
      <c r="D36" s="254"/>
      <c r="E36" s="229"/>
      <c r="F36" s="229"/>
    </row>
    <row r="37" spans="1:6" ht="18" customHeight="1">
      <c r="A37" s="96" t="s">
        <v>377</v>
      </c>
      <c r="B37" s="308">
        <v>1300</v>
      </c>
      <c r="C37" s="310"/>
      <c r="D37" s="254">
        <v>9500</v>
      </c>
      <c r="E37" s="229"/>
      <c r="F37" s="229">
        <f t="shared" si="1"/>
        <v>6.3076923076923075</v>
      </c>
    </row>
    <row r="38" spans="1:6" ht="18" customHeight="1">
      <c r="A38" s="95" t="s">
        <v>378</v>
      </c>
      <c r="B38" s="305"/>
      <c r="C38" s="310"/>
      <c r="D38" s="252"/>
      <c r="E38" s="229"/>
      <c r="F38" s="229"/>
    </row>
    <row r="39" spans="1:6" ht="18" customHeight="1">
      <c r="A39" s="96" t="s">
        <v>597</v>
      </c>
      <c r="B39" s="308">
        <v>4647</v>
      </c>
      <c r="C39" s="310">
        <v>4586</v>
      </c>
      <c r="D39" s="254">
        <v>4080</v>
      </c>
      <c r="E39" s="229">
        <f>D39/C39</f>
        <v>0.8896641953772351</v>
      </c>
      <c r="F39" s="229">
        <f t="shared" si="1"/>
        <v>-0.12201420271142673</v>
      </c>
    </row>
    <row r="40" ht="13.5" customHeight="1"/>
    <row r="42" ht="13.5" customHeight="1"/>
    <row r="43" ht="13.5" customHeight="1"/>
  </sheetData>
  <sheetProtection/>
  <mergeCells count="1">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44"/>
  <sheetViews>
    <sheetView showZeros="0" zoomScalePageLayoutView="0" workbookViewId="0" topLeftCell="A1">
      <selection activeCell="H11" sqref="H11"/>
    </sheetView>
  </sheetViews>
  <sheetFormatPr defaultColWidth="9.140625" defaultRowHeight="15"/>
  <cols>
    <col min="1" max="1" width="36.8515625" style="70" bestFit="1" customWidth="1"/>
    <col min="2" max="4" width="16.57421875" style="45" customWidth="1"/>
    <col min="5" max="6" width="16.57421875" style="70" customWidth="1"/>
    <col min="7" max="16384" width="9.00390625" style="70" customWidth="1"/>
  </cols>
  <sheetData>
    <row r="1" spans="1:6" ht="31.5" customHeight="1">
      <c r="A1" s="336" t="s">
        <v>2658</v>
      </c>
      <c r="B1" s="336"/>
      <c r="C1" s="336"/>
      <c r="D1" s="336"/>
      <c r="E1" s="336"/>
      <c r="F1" s="336"/>
    </row>
    <row r="2" spans="1:6" ht="24" customHeight="1">
      <c r="A2" s="11" t="s">
        <v>309</v>
      </c>
      <c r="B2" s="11"/>
      <c r="C2" s="11"/>
      <c r="D2" s="11"/>
      <c r="E2" s="11"/>
      <c r="F2" s="88" t="s">
        <v>599</v>
      </c>
    </row>
    <row r="3" spans="1:6" s="74" customFormat="1" ht="21.75" customHeight="1">
      <c r="A3" s="15" t="s">
        <v>490</v>
      </c>
      <c r="B3" s="15" t="s">
        <v>310</v>
      </c>
      <c r="C3" s="15" t="s">
        <v>311</v>
      </c>
      <c r="D3" s="15" t="s">
        <v>312</v>
      </c>
      <c r="E3" s="15" t="s">
        <v>313</v>
      </c>
      <c r="F3" s="15" t="s">
        <v>495</v>
      </c>
    </row>
    <row r="4" spans="1:6" s="79" customFormat="1" ht="18" customHeight="1">
      <c r="A4" s="89" t="s">
        <v>314</v>
      </c>
      <c r="B4" s="59">
        <f>SUM(B31,B41)</f>
        <v>4080</v>
      </c>
      <c r="C4" s="225">
        <f>SUM(C31,C41)</f>
        <v>4586</v>
      </c>
      <c r="D4" s="225">
        <f>SUM(D31,D41)</f>
        <v>7509</v>
      </c>
      <c r="E4" s="226">
        <f>D4/C4</f>
        <v>1.6373746184038378</v>
      </c>
      <c r="F4" s="226">
        <f>(D4-B4)/B4</f>
        <v>0.8404411764705882</v>
      </c>
    </row>
    <row r="5" spans="1:6" s="74" customFormat="1" ht="18" customHeight="1">
      <c r="A5" s="90" t="s">
        <v>594</v>
      </c>
      <c r="B5" s="59"/>
      <c r="C5" s="225"/>
      <c r="D5" s="225"/>
      <c r="E5" s="226"/>
      <c r="F5" s="226"/>
    </row>
    <row r="6" spans="1:6" ht="18" customHeight="1">
      <c r="A6" s="91" t="s">
        <v>315</v>
      </c>
      <c r="B6" s="64"/>
      <c r="C6" s="225"/>
      <c r="D6" s="225"/>
      <c r="E6" s="226"/>
      <c r="F6" s="226"/>
    </row>
    <row r="7" spans="1:6" ht="18" customHeight="1">
      <c r="A7" s="92" t="s">
        <v>316</v>
      </c>
      <c r="B7" s="52"/>
      <c r="C7" s="225"/>
      <c r="D7" s="227"/>
      <c r="E7" s="226"/>
      <c r="F7" s="226"/>
    </row>
    <row r="8" spans="1:6" ht="18" customHeight="1">
      <c r="A8" s="92" t="s">
        <v>317</v>
      </c>
      <c r="B8" s="52"/>
      <c r="C8" s="227"/>
      <c r="D8" s="227"/>
      <c r="E8" s="226"/>
      <c r="F8" s="226"/>
    </row>
    <row r="9" spans="1:6" ht="18" customHeight="1">
      <c r="A9" s="92" t="s">
        <v>318</v>
      </c>
      <c r="B9" s="52"/>
      <c r="C9" s="227"/>
      <c r="D9" s="227"/>
      <c r="E9" s="226"/>
      <c r="F9" s="226"/>
    </row>
    <row r="10" spans="1:6" ht="18" customHeight="1">
      <c r="A10" s="92" t="s">
        <v>319</v>
      </c>
      <c r="B10" s="52"/>
      <c r="C10" s="227"/>
      <c r="D10" s="227"/>
      <c r="E10" s="226"/>
      <c r="F10" s="226"/>
    </row>
    <row r="11" spans="1:6" ht="18" customHeight="1">
      <c r="A11" s="69" t="s">
        <v>320</v>
      </c>
      <c r="B11" s="52"/>
      <c r="C11" s="227"/>
      <c r="D11" s="227"/>
      <c r="E11" s="226"/>
      <c r="F11" s="226"/>
    </row>
    <row r="12" spans="1:6" ht="18" customHeight="1">
      <c r="A12" s="69" t="s">
        <v>321</v>
      </c>
      <c r="B12" s="52"/>
      <c r="C12" s="227"/>
      <c r="D12" s="227"/>
      <c r="E12" s="226"/>
      <c r="F12" s="226"/>
    </row>
    <row r="13" spans="1:6" ht="18" customHeight="1">
      <c r="A13" s="93" t="s">
        <v>322</v>
      </c>
      <c r="B13" s="52"/>
      <c r="C13" s="227"/>
      <c r="D13" s="227"/>
      <c r="E13" s="226"/>
      <c r="F13" s="226"/>
    </row>
    <row r="14" spans="1:6" ht="18" customHeight="1">
      <c r="A14" s="69" t="s">
        <v>323</v>
      </c>
      <c r="B14" s="52"/>
      <c r="C14" s="227"/>
      <c r="D14" s="227"/>
      <c r="E14" s="226"/>
      <c r="F14" s="226"/>
    </row>
    <row r="15" spans="1:6" ht="18" customHeight="1">
      <c r="A15" s="69" t="s">
        <v>324</v>
      </c>
      <c r="B15" s="52"/>
      <c r="C15" s="227"/>
      <c r="D15" s="227"/>
      <c r="E15" s="226"/>
      <c r="F15" s="226"/>
    </row>
    <row r="16" spans="1:6" ht="18" customHeight="1">
      <c r="A16" s="69" t="s">
        <v>325</v>
      </c>
      <c r="B16" s="52"/>
      <c r="C16" s="227"/>
      <c r="D16" s="227"/>
      <c r="E16" s="226"/>
      <c r="F16" s="226"/>
    </row>
    <row r="17" spans="1:6" ht="18" customHeight="1">
      <c r="A17" s="69" t="s">
        <v>326</v>
      </c>
      <c r="B17" s="52"/>
      <c r="C17" s="227"/>
      <c r="D17" s="227"/>
      <c r="E17" s="226"/>
      <c r="F17" s="226"/>
    </row>
    <row r="18" spans="1:6" ht="18" customHeight="1">
      <c r="A18" s="69" t="s">
        <v>327</v>
      </c>
      <c r="B18" s="52"/>
      <c r="C18" s="227"/>
      <c r="D18" s="227"/>
      <c r="E18" s="226"/>
      <c r="F18" s="226"/>
    </row>
    <row r="19" spans="1:6" ht="18" customHeight="1">
      <c r="A19" s="69" t="s">
        <v>328</v>
      </c>
      <c r="B19" s="52"/>
      <c r="C19" s="227"/>
      <c r="D19" s="227"/>
      <c r="E19" s="226"/>
      <c r="F19" s="226"/>
    </row>
    <row r="20" spans="1:6" ht="18" customHeight="1">
      <c r="A20" s="69" t="s">
        <v>329</v>
      </c>
      <c r="B20" s="52"/>
      <c r="C20" s="227"/>
      <c r="D20" s="227"/>
      <c r="E20" s="226"/>
      <c r="F20" s="226"/>
    </row>
    <row r="21" spans="1:6" ht="18" customHeight="1">
      <c r="A21" s="69" t="s">
        <v>330</v>
      </c>
      <c r="B21" s="200"/>
      <c r="C21" s="228"/>
      <c r="D21" s="228"/>
      <c r="E21" s="226"/>
      <c r="F21" s="226"/>
    </row>
    <row r="22" spans="1:6" ht="18" customHeight="1">
      <c r="A22" s="69" t="s">
        <v>331</v>
      </c>
      <c r="B22" s="52"/>
      <c r="C22" s="227"/>
      <c r="D22" s="227"/>
      <c r="E22" s="226"/>
      <c r="F22" s="226"/>
    </row>
    <row r="23" spans="1:6" ht="18" customHeight="1">
      <c r="A23" s="69" t="s">
        <v>332</v>
      </c>
      <c r="B23" s="52"/>
      <c r="C23" s="227"/>
      <c r="D23" s="227"/>
      <c r="E23" s="226"/>
      <c r="F23" s="226"/>
    </row>
    <row r="24" spans="1:6" ht="18" customHeight="1">
      <c r="A24" s="69" t="s">
        <v>333</v>
      </c>
      <c r="B24" s="52"/>
      <c r="C24" s="227"/>
      <c r="D24" s="227"/>
      <c r="E24" s="226"/>
      <c r="F24" s="226"/>
    </row>
    <row r="25" spans="1:6" ht="18" customHeight="1">
      <c r="A25" s="69" t="s">
        <v>334</v>
      </c>
      <c r="B25" s="52"/>
      <c r="C25" s="227"/>
      <c r="D25" s="227"/>
      <c r="E25" s="226"/>
      <c r="F25" s="226"/>
    </row>
    <row r="26" spans="1:6" ht="18" customHeight="1">
      <c r="A26" s="69" t="s">
        <v>335</v>
      </c>
      <c r="B26" s="52"/>
      <c r="C26" s="227"/>
      <c r="D26" s="227"/>
      <c r="E26" s="226"/>
      <c r="F26" s="226"/>
    </row>
    <row r="27" spans="1:6" ht="18" customHeight="1">
      <c r="A27" s="22" t="s">
        <v>336</v>
      </c>
      <c r="B27" s="52"/>
      <c r="C27" s="227"/>
      <c r="D27" s="227"/>
      <c r="E27" s="226"/>
      <c r="F27" s="226"/>
    </row>
    <row r="28" spans="1:6" ht="18" customHeight="1">
      <c r="A28" s="69" t="s">
        <v>337</v>
      </c>
      <c r="B28" s="52"/>
      <c r="C28" s="227"/>
      <c r="D28" s="227"/>
      <c r="E28" s="226"/>
      <c r="F28" s="226"/>
    </row>
    <row r="29" spans="1:6" ht="18" customHeight="1">
      <c r="A29" s="69" t="s">
        <v>338</v>
      </c>
      <c r="B29" s="52"/>
      <c r="C29" s="227"/>
      <c r="D29" s="227"/>
      <c r="E29" s="226"/>
      <c r="F29" s="226"/>
    </row>
    <row r="30" spans="1:6" ht="18" customHeight="1">
      <c r="A30" s="68" t="s">
        <v>339</v>
      </c>
      <c r="B30" s="52"/>
      <c r="C30" s="227"/>
      <c r="D30" s="227"/>
      <c r="E30" s="226"/>
      <c r="F30" s="226"/>
    </row>
    <row r="31" spans="1:6" s="74" customFormat="1" ht="18" customHeight="1">
      <c r="A31" s="90" t="s">
        <v>596</v>
      </c>
      <c r="B31" s="59"/>
      <c r="C31" s="225"/>
      <c r="D31" s="225"/>
      <c r="E31" s="226"/>
      <c r="F31" s="226"/>
    </row>
    <row r="32" spans="1:6" ht="18" customHeight="1">
      <c r="A32" s="91" t="s">
        <v>340</v>
      </c>
      <c r="B32" s="64"/>
      <c r="C32" s="225"/>
      <c r="D32" s="225"/>
      <c r="E32" s="226"/>
      <c r="F32" s="226"/>
    </row>
    <row r="33" spans="1:6" ht="18" customHeight="1">
      <c r="A33" s="91" t="s">
        <v>341</v>
      </c>
      <c r="B33" s="64"/>
      <c r="C33" s="225"/>
      <c r="D33" s="225"/>
      <c r="E33" s="226"/>
      <c r="F33" s="226"/>
    </row>
    <row r="34" spans="1:6" ht="18" customHeight="1">
      <c r="A34" s="92" t="s">
        <v>342</v>
      </c>
      <c r="B34" s="52"/>
      <c r="C34" s="227"/>
      <c r="D34" s="225"/>
      <c r="E34" s="226"/>
      <c r="F34" s="226"/>
    </row>
    <row r="35" spans="1:6" ht="18" customHeight="1">
      <c r="A35" s="92" t="s">
        <v>343</v>
      </c>
      <c r="B35" s="52">
        <v>767</v>
      </c>
      <c r="C35" s="227">
        <v>530</v>
      </c>
      <c r="D35" s="225">
        <v>700</v>
      </c>
      <c r="E35" s="226">
        <f>D35/C35</f>
        <v>1.320754716981132</v>
      </c>
      <c r="F35" s="226">
        <f>(D35-B35)/B35</f>
        <v>-0.08735332464146023</v>
      </c>
    </row>
    <row r="36" spans="1:6" s="74" customFormat="1" ht="18" customHeight="1">
      <c r="A36" s="38" t="s">
        <v>344</v>
      </c>
      <c r="B36" s="201"/>
      <c r="C36" s="227"/>
      <c r="D36" s="227"/>
      <c r="E36" s="226"/>
      <c r="F36" s="226"/>
    </row>
    <row r="37" spans="1:6" s="74" customFormat="1" ht="18" customHeight="1">
      <c r="A37" s="38" t="s">
        <v>272</v>
      </c>
      <c r="B37" s="59"/>
      <c r="C37" s="225"/>
      <c r="D37" s="227"/>
      <c r="E37" s="226"/>
      <c r="F37" s="226"/>
    </row>
    <row r="38" spans="1:6" s="74" customFormat="1" ht="18" customHeight="1">
      <c r="A38" s="38" t="s">
        <v>345</v>
      </c>
      <c r="B38" s="59"/>
      <c r="C38" s="225"/>
      <c r="D38" s="227"/>
      <c r="E38" s="226"/>
      <c r="F38" s="226"/>
    </row>
    <row r="39" spans="1:6" s="74" customFormat="1" ht="18" customHeight="1">
      <c r="A39" s="38" t="s">
        <v>346</v>
      </c>
      <c r="B39" s="201"/>
      <c r="C39" s="227"/>
      <c r="D39" s="227">
        <v>5700</v>
      </c>
      <c r="E39" s="226"/>
      <c r="F39" s="226"/>
    </row>
    <row r="40" spans="1:6" s="74" customFormat="1" ht="18" customHeight="1">
      <c r="A40" s="38" t="s">
        <v>81</v>
      </c>
      <c r="B40" s="201"/>
      <c r="C40" s="227"/>
      <c r="D40" s="227"/>
      <c r="E40" s="226"/>
      <c r="F40" s="226"/>
    </row>
    <row r="41" spans="1:6" s="74" customFormat="1" ht="18" customHeight="1">
      <c r="A41" s="38" t="s">
        <v>579</v>
      </c>
      <c r="B41" s="59">
        <v>4080</v>
      </c>
      <c r="C41" s="312">
        <v>4586</v>
      </c>
      <c r="D41" s="201">
        <v>7509</v>
      </c>
      <c r="E41" s="313">
        <f>D41/C41</f>
        <v>1.6373746184038378</v>
      </c>
      <c r="F41" s="313">
        <f>(D41-B41)/B41</f>
        <v>0.8404411764705882</v>
      </c>
    </row>
    <row r="42" spans="1:6" s="74" customFormat="1" ht="18" customHeight="1">
      <c r="A42" s="38" t="s">
        <v>347</v>
      </c>
      <c r="B42" s="201">
        <v>189</v>
      </c>
      <c r="C42" s="228"/>
      <c r="D42" s="227"/>
      <c r="E42" s="226"/>
      <c r="F42" s="226"/>
    </row>
    <row r="43" spans="1:6" ht="14.25">
      <c r="A43" s="45"/>
      <c r="E43" s="45"/>
      <c r="F43" s="45"/>
    </row>
    <row r="44" spans="1:6" ht="14.25">
      <c r="A44" s="45"/>
      <c r="E44" s="45"/>
      <c r="F44" s="45"/>
    </row>
  </sheetData>
  <sheetProtection/>
  <mergeCells count="1">
    <mergeCell ref="A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226"/>
  <sheetViews>
    <sheetView showZeros="0" tabSelected="1" zoomScalePageLayoutView="0" workbookViewId="0" topLeftCell="A1">
      <pane xSplit="6" ySplit="11" topLeftCell="G12" activePane="bottomRight" state="frozen"/>
      <selection pane="topLeft" activeCell="A1" sqref="A1"/>
      <selection pane="topRight" activeCell="G1" sqref="G1"/>
      <selection pane="bottomLeft" activeCell="A12" sqref="A12"/>
      <selection pane="bottomRight" activeCell="A1" sqref="A1:AA1"/>
    </sheetView>
  </sheetViews>
  <sheetFormatPr defaultColWidth="9.140625" defaultRowHeight="15"/>
  <cols>
    <col min="1" max="1" width="9.421875" style="257" customWidth="1"/>
    <col min="2" max="2" width="33.00390625" style="257" customWidth="1"/>
    <col min="3" max="7" width="12.8515625" style="257" customWidth="1"/>
    <col min="8" max="8" width="12.8515625" style="296" customWidth="1"/>
    <col min="9" max="25" width="12.8515625" style="257" customWidth="1"/>
    <col min="26" max="255" width="9.140625" style="258" customWidth="1"/>
    <col min="256" max="16384" width="9.140625" style="258" customWidth="1"/>
  </cols>
  <sheetData>
    <row r="1" spans="1:27" s="257" customFormat="1" ht="33.75" customHeight="1">
      <c r="A1" s="337" t="s">
        <v>2670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row>
    <row r="2" spans="1:25" ht="16.5" customHeight="1">
      <c r="A2" s="338" t="s">
        <v>440</v>
      </c>
      <c r="B2" s="338"/>
      <c r="C2" s="338"/>
      <c r="D2" s="338"/>
      <c r="E2" s="338"/>
      <c r="F2" s="338"/>
      <c r="G2" s="338"/>
      <c r="H2" s="338"/>
      <c r="I2" s="338"/>
      <c r="J2" s="338"/>
      <c r="K2" s="338"/>
      <c r="L2" s="338"/>
      <c r="M2" s="338"/>
      <c r="N2" s="338"/>
      <c r="O2" s="338"/>
      <c r="P2" s="338"/>
      <c r="Q2" s="338"/>
      <c r="R2" s="338"/>
      <c r="S2" s="338"/>
      <c r="T2" s="338"/>
      <c r="U2" s="338"/>
      <c r="V2" s="338"/>
      <c r="W2" s="338"/>
      <c r="X2" s="338"/>
      <c r="Y2" s="338"/>
    </row>
    <row r="3" spans="1:25" ht="17.25" customHeight="1">
      <c r="A3" s="339" t="s">
        <v>599</v>
      </c>
      <c r="B3" s="339"/>
      <c r="C3" s="339"/>
      <c r="D3" s="339"/>
      <c r="E3" s="339"/>
      <c r="F3" s="339"/>
      <c r="G3" s="339"/>
      <c r="H3" s="339"/>
      <c r="I3" s="339"/>
      <c r="J3" s="339"/>
      <c r="K3" s="339"/>
      <c r="L3" s="339"/>
      <c r="M3" s="339"/>
      <c r="N3" s="339"/>
      <c r="O3" s="339"/>
      <c r="P3" s="339"/>
      <c r="Q3" s="339"/>
      <c r="R3" s="339"/>
      <c r="S3" s="339"/>
      <c r="T3" s="339"/>
      <c r="U3" s="339"/>
      <c r="V3" s="339"/>
      <c r="W3" s="339"/>
      <c r="X3" s="339"/>
      <c r="Y3" s="339"/>
    </row>
    <row r="4" spans="1:25" ht="17.25" customHeight="1">
      <c r="A4" s="340" t="s">
        <v>249</v>
      </c>
      <c r="B4" s="340" t="s">
        <v>250</v>
      </c>
      <c r="C4" s="345" t="s">
        <v>251</v>
      </c>
      <c r="D4" s="340" t="s">
        <v>252</v>
      </c>
      <c r="E4" s="340"/>
      <c r="F4" s="340"/>
      <c r="G4" s="340"/>
      <c r="H4" s="340"/>
      <c r="I4" s="340"/>
      <c r="J4" s="340"/>
      <c r="K4" s="340"/>
      <c r="L4" s="340"/>
      <c r="M4" s="340"/>
      <c r="N4" s="340"/>
      <c r="O4" s="340"/>
      <c r="P4" s="340"/>
      <c r="Q4" s="340"/>
      <c r="R4" s="340"/>
      <c r="S4" s="340"/>
      <c r="T4" s="340"/>
      <c r="U4" s="340"/>
      <c r="V4" s="347" t="s">
        <v>253</v>
      </c>
      <c r="W4" s="342" t="s">
        <v>602</v>
      </c>
      <c r="X4" s="342" t="s">
        <v>254</v>
      </c>
      <c r="Y4" s="342" t="s">
        <v>255</v>
      </c>
    </row>
    <row r="5" spans="1:25" ht="11.25" customHeight="1">
      <c r="A5" s="341"/>
      <c r="B5" s="341"/>
      <c r="C5" s="344"/>
      <c r="D5" s="345" t="s">
        <v>256</v>
      </c>
      <c r="E5" s="342" t="s">
        <v>257</v>
      </c>
      <c r="F5" s="351" t="s">
        <v>258</v>
      </c>
      <c r="G5" s="342" t="s">
        <v>259</v>
      </c>
      <c r="H5" s="347" t="s">
        <v>260</v>
      </c>
      <c r="I5" s="342" t="s">
        <v>261</v>
      </c>
      <c r="J5" s="342" t="s">
        <v>262</v>
      </c>
      <c r="K5" s="342" t="s">
        <v>263</v>
      </c>
      <c r="L5" s="342" t="s">
        <v>264</v>
      </c>
      <c r="M5" s="342" t="s">
        <v>265</v>
      </c>
      <c r="N5" s="345" t="s">
        <v>266</v>
      </c>
      <c r="O5" s="345" t="s">
        <v>267</v>
      </c>
      <c r="P5" s="345" t="s">
        <v>268</v>
      </c>
      <c r="Q5" s="345" t="s">
        <v>269</v>
      </c>
      <c r="R5" s="345" t="s">
        <v>270</v>
      </c>
      <c r="S5" s="345" t="s">
        <v>271</v>
      </c>
      <c r="T5" s="345" t="s">
        <v>272</v>
      </c>
      <c r="U5" s="342" t="s">
        <v>273</v>
      </c>
      <c r="V5" s="348"/>
      <c r="W5" s="344"/>
      <c r="X5" s="344"/>
      <c r="Y5" s="344"/>
    </row>
    <row r="6" spans="1:25" ht="23.25" customHeight="1">
      <c r="A6" s="341"/>
      <c r="B6" s="341"/>
      <c r="C6" s="343"/>
      <c r="D6" s="350"/>
      <c r="E6" s="343"/>
      <c r="F6" s="352"/>
      <c r="G6" s="344"/>
      <c r="H6" s="349"/>
      <c r="I6" s="343"/>
      <c r="J6" s="343"/>
      <c r="K6" s="343"/>
      <c r="L6" s="343"/>
      <c r="M6" s="343"/>
      <c r="N6" s="350"/>
      <c r="O6" s="346"/>
      <c r="P6" s="346"/>
      <c r="Q6" s="346"/>
      <c r="R6" s="346"/>
      <c r="S6" s="346"/>
      <c r="T6" s="346"/>
      <c r="U6" s="344"/>
      <c r="V6" s="349"/>
      <c r="W6" s="343"/>
      <c r="X6" s="343"/>
      <c r="Y6" s="343"/>
    </row>
    <row r="7" spans="1:25" ht="16.5" customHeight="1">
      <c r="A7" s="259"/>
      <c r="B7" s="260" t="s">
        <v>238</v>
      </c>
      <c r="C7" s="261">
        <f aca="true" t="shared" si="0" ref="C7:Y7">SUM(C8,C37,C46,C52,C64,C75,C86,C93,C113,C123,C141,C148,C160,C168,C177,C182,C188,C198,C207,C211,C217,C218,C221,C224)</f>
        <v>83815</v>
      </c>
      <c r="D7" s="261">
        <f t="shared" si="0"/>
        <v>100287</v>
      </c>
      <c r="E7" s="261">
        <f t="shared" si="0"/>
        <v>53159</v>
      </c>
      <c r="F7" s="261">
        <f t="shared" si="0"/>
        <v>518</v>
      </c>
      <c r="G7" s="262">
        <f t="shared" si="0"/>
        <v>34172</v>
      </c>
      <c r="H7" s="262">
        <f t="shared" si="0"/>
        <v>3891</v>
      </c>
      <c r="I7" s="262">
        <f t="shared" si="0"/>
        <v>189</v>
      </c>
      <c r="J7" s="262">
        <f t="shared" si="0"/>
        <v>0</v>
      </c>
      <c r="K7" s="261">
        <f t="shared" si="0"/>
        <v>0</v>
      </c>
      <c r="L7" s="261">
        <f t="shared" si="0"/>
        <v>-664</v>
      </c>
      <c r="M7" s="261">
        <f t="shared" si="0"/>
        <v>0</v>
      </c>
      <c r="N7" s="261">
        <f t="shared" si="0"/>
        <v>3800</v>
      </c>
      <c r="O7" s="261">
        <f t="shared" si="0"/>
        <v>0</v>
      </c>
      <c r="P7" s="261">
        <f t="shared" si="0"/>
        <v>5222</v>
      </c>
      <c r="Q7" s="261">
        <f t="shared" si="0"/>
        <v>0</v>
      </c>
      <c r="R7" s="261">
        <f t="shared" si="0"/>
        <v>0</v>
      </c>
      <c r="S7" s="261">
        <f t="shared" si="0"/>
        <v>0</v>
      </c>
      <c r="T7" s="261">
        <f t="shared" si="0"/>
        <v>0</v>
      </c>
      <c r="U7" s="261">
        <f t="shared" si="0"/>
        <v>0</v>
      </c>
      <c r="V7" s="261">
        <f t="shared" si="0"/>
        <v>184102</v>
      </c>
      <c r="W7" s="261">
        <f t="shared" si="0"/>
        <v>176593</v>
      </c>
      <c r="X7" s="261">
        <f t="shared" si="0"/>
        <v>7509</v>
      </c>
      <c r="Y7" s="261">
        <f t="shared" si="0"/>
        <v>7509</v>
      </c>
    </row>
    <row r="8" spans="1:25" ht="16.5" customHeight="1">
      <c r="A8" s="259">
        <v>201</v>
      </c>
      <c r="B8" s="263" t="s">
        <v>947</v>
      </c>
      <c r="C8" s="261">
        <f aca="true" t="shared" si="1" ref="C8:Y8">SUM(C9:C36)</f>
        <v>8398</v>
      </c>
      <c r="D8" s="264">
        <f t="shared" si="1"/>
        <v>5104</v>
      </c>
      <c r="E8" s="261">
        <f t="shared" si="1"/>
        <v>212</v>
      </c>
      <c r="F8" s="261">
        <f t="shared" si="1"/>
        <v>518</v>
      </c>
      <c r="G8" s="262">
        <f t="shared" si="1"/>
        <v>599</v>
      </c>
      <c r="H8" s="262">
        <f t="shared" si="1"/>
        <v>148</v>
      </c>
      <c r="I8" s="262">
        <f t="shared" si="1"/>
        <v>0</v>
      </c>
      <c r="J8" s="262">
        <f t="shared" si="1"/>
        <v>850</v>
      </c>
      <c r="K8" s="261">
        <f t="shared" si="1"/>
        <v>3186</v>
      </c>
      <c r="L8" s="261">
        <f t="shared" si="1"/>
        <v>-409</v>
      </c>
      <c r="M8" s="261">
        <f t="shared" si="1"/>
        <v>0</v>
      </c>
      <c r="N8" s="265">
        <f t="shared" si="1"/>
        <v>0</v>
      </c>
      <c r="O8" s="261">
        <f t="shared" si="1"/>
        <v>0</v>
      </c>
      <c r="P8" s="261">
        <f t="shared" si="1"/>
        <v>0</v>
      </c>
      <c r="Q8" s="262">
        <f t="shared" si="1"/>
        <v>0</v>
      </c>
      <c r="R8" s="262">
        <f t="shared" si="1"/>
        <v>0</v>
      </c>
      <c r="S8" s="261">
        <f t="shared" si="1"/>
        <v>0</v>
      </c>
      <c r="T8" s="261">
        <f t="shared" si="1"/>
        <v>0</v>
      </c>
      <c r="U8" s="261">
        <f t="shared" si="1"/>
        <v>0</v>
      </c>
      <c r="V8" s="265">
        <f t="shared" si="1"/>
        <v>13502</v>
      </c>
      <c r="W8" s="261">
        <f t="shared" si="1"/>
        <v>13490</v>
      </c>
      <c r="X8" s="261">
        <f t="shared" si="1"/>
        <v>12</v>
      </c>
      <c r="Y8" s="261">
        <f t="shared" si="1"/>
        <v>12</v>
      </c>
    </row>
    <row r="9" spans="1:25" ht="16.5" customHeight="1">
      <c r="A9" s="259">
        <v>20101</v>
      </c>
      <c r="B9" s="266" t="s">
        <v>949</v>
      </c>
      <c r="C9" s="267">
        <v>212</v>
      </c>
      <c r="D9" s="261">
        <f aca="true" t="shared" si="2" ref="D9:D36">SUM(E9:U9)</f>
        <v>417</v>
      </c>
      <c r="E9" s="268">
        <v>81</v>
      </c>
      <c r="F9" s="268">
        <v>0</v>
      </c>
      <c r="G9" s="269">
        <v>0</v>
      </c>
      <c r="H9" s="262">
        <v>1</v>
      </c>
      <c r="I9" s="262">
        <v>0</v>
      </c>
      <c r="J9" s="262">
        <v>0</v>
      </c>
      <c r="K9" s="268">
        <v>335</v>
      </c>
      <c r="L9" s="268">
        <v>0</v>
      </c>
      <c r="M9" s="268">
        <v>0</v>
      </c>
      <c r="N9" s="268">
        <v>0</v>
      </c>
      <c r="O9" s="261">
        <v>0</v>
      </c>
      <c r="P9" s="261">
        <v>0</v>
      </c>
      <c r="Q9" s="269">
        <v>0</v>
      </c>
      <c r="R9" s="269">
        <v>0</v>
      </c>
      <c r="S9" s="268">
        <v>0</v>
      </c>
      <c r="T9" s="261">
        <v>0</v>
      </c>
      <c r="U9" s="268">
        <v>0</v>
      </c>
      <c r="V9" s="261">
        <f aca="true" t="shared" si="3" ref="V9:V36">C9+D9</f>
        <v>629</v>
      </c>
      <c r="W9" s="261">
        <f>'[2]L02'!C7</f>
        <v>617</v>
      </c>
      <c r="X9" s="261">
        <f aca="true" t="shared" si="4" ref="X9:X36">V9-W9</f>
        <v>12</v>
      </c>
      <c r="Y9" s="261">
        <v>12</v>
      </c>
    </row>
    <row r="10" spans="1:25" ht="16.5" customHeight="1">
      <c r="A10" s="259">
        <v>20102</v>
      </c>
      <c r="B10" s="266" t="s">
        <v>973</v>
      </c>
      <c r="C10" s="268">
        <v>186</v>
      </c>
      <c r="D10" s="261">
        <f t="shared" si="2"/>
        <v>65</v>
      </c>
      <c r="E10" s="268">
        <v>0</v>
      </c>
      <c r="F10" s="268">
        <v>0</v>
      </c>
      <c r="G10" s="269">
        <v>0</v>
      </c>
      <c r="H10" s="262">
        <v>12</v>
      </c>
      <c r="I10" s="262">
        <v>0</v>
      </c>
      <c r="J10" s="262">
        <v>0</v>
      </c>
      <c r="K10" s="268">
        <v>53</v>
      </c>
      <c r="L10" s="268">
        <v>0</v>
      </c>
      <c r="M10" s="268">
        <v>0</v>
      </c>
      <c r="N10" s="268">
        <v>0</v>
      </c>
      <c r="O10" s="261">
        <v>0</v>
      </c>
      <c r="P10" s="261">
        <v>0</v>
      </c>
      <c r="Q10" s="269">
        <v>0</v>
      </c>
      <c r="R10" s="269">
        <v>0</v>
      </c>
      <c r="S10" s="268">
        <v>0</v>
      </c>
      <c r="T10" s="261">
        <v>0</v>
      </c>
      <c r="U10" s="268">
        <v>0</v>
      </c>
      <c r="V10" s="261">
        <f t="shared" si="3"/>
        <v>251</v>
      </c>
      <c r="W10" s="261">
        <f>'[2]L02'!C19</f>
        <v>251</v>
      </c>
      <c r="X10" s="261">
        <f t="shared" si="4"/>
        <v>0</v>
      </c>
      <c r="Y10" s="261">
        <v>0</v>
      </c>
    </row>
    <row r="11" spans="1:25" ht="16.5" customHeight="1">
      <c r="A11" s="259">
        <v>20103</v>
      </c>
      <c r="B11" s="266" t="s">
        <v>987</v>
      </c>
      <c r="C11" s="268">
        <v>3648</v>
      </c>
      <c r="D11" s="261">
        <f t="shared" si="2"/>
        <v>1770</v>
      </c>
      <c r="E11" s="268">
        <v>0</v>
      </c>
      <c r="F11" s="268">
        <v>518</v>
      </c>
      <c r="G11" s="269">
        <v>392</v>
      </c>
      <c r="H11" s="262">
        <v>0</v>
      </c>
      <c r="I11" s="262">
        <v>0</v>
      </c>
      <c r="J11" s="262">
        <v>0</v>
      </c>
      <c r="K11" s="270">
        <v>1269</v>
      </c>
      <c r="L11" s="268">
        <v>-409</v>
      </c>
      <c r="M11" s="268">
        <v>0</v>
      </c>
      <c r="N11" s="268">
        <v>0</v>
      </c>
      <c r="O11" s="261">
        <v>0</v>
      </c>
      <c r="P11" s="261">
        <v>0</v>
      </c>
      <c r="Q11" s="269">
        <v>0</v>
      </c>
      <c r="R11" s="269">
        <v>0</v>
      </c>
      <c r="S11" s="268">
        <v>0</v>
      </c>
      <c r="T11" s="261">
        <v>0</v>
      </c>
      <c r="U11" s="268">
        <v>0</v>
      </c>
      <c r="V11" s="261">
        <f t="shared" si="3"/>
        <v>5418</v>
      </c>
      <c r="W11" s="261">
        <f>'[2]L02'!C28</f>
        <v>5418</v>
      </c>
      <c r="X11" s="261">
        <f t="shared" si="4"/>
        <v>0</v>
      </c>
      <c r="Y11" s="261">
        <v>0</v>
      </c>
    </row>
    <row r="12" spans="1:25" ht="16.5" customHeight="1">
      <c r="A12" s="259">
        <v>20104</v>
      </c>
      <c r="B12" s="266" t="s">
        <v>1007</v>
      </c>
      <c r="C12" s="268">
        <v>508</v>
      </c>
      <c r="D12" s="261">
        <f t="shared" si="2"/>
        <v>-21</v>
      </c>
      <c r="E12" s="268">
        <v>0</v>
      </c>
      <c r="F12" s="268">
        <v>0</v>
      </c>
      <c r="G12" s="269">
        <v>0</v>
      </c>
      <c r="H12" s="262">
        <v>0</v>
      </c>
      <c r="I12" s="262">
        <v>0</v>
      </c>
      <c r="J12" s="271">
        <v>0</v>
      </c>
      <c r="K12" s="270">
        <v>-21</v>
      </c>
      <c r="L12" s="272">
        <v>0</v>
      </c>
      <c r="M12" s="268">
        <v>0</v>
      </c>
      <c r="N12" s="268">
        <v>0</v>
      </c>
      <c r="O12" s="261">
        <v>0</v>
      </c>
      <c r="P12" s="261">
        <v>0</v>
      </c>
      <c r="Q12" s="269">
        <v>0</v>
      </c>
      <c r="R12" s="269">
        <v>0</v>
      </c>
      <c r="S12" s="268">
        <v>0</v>
      </c>
      <c r="T12" s="261">
        <v>0</v>
      </c>
      <c r="U12" s="268">
        <v>0</v>
      </c>
      <c r="V12" s="261">
        <f t="shared" si="3"/>
        <v>487</v>
      </c>
      <c r="W12" s="261">
        <f>'[2]L02'!C40</f>
        <v>487</v>
      </c>
      <c r="X12" s="261">
        <f t="shared" si="4"/>
        <v>0</v>
      </c>
      <c r="Y12" s="261">
        <v>0</v>
      </c>
    </row>
    <row r="13" spans="1:25" ht="16.5" customHeight="1">
      <c r="A13" s="259">
        <v>20105</v>
      </c>
      <c r="B13" s="266" t="s">
        <v>1027</v>
      </c>
      <c r="C13" s="268">
        <v>143</v>
      </c>
      <c r="D13" s="261">
        <f t="shared" si="2"/>
        <v>84</v>
      </c>
      <c r="E13" s="268">
        <v>0</v>
      </c>
      <c r="F13" s="268">
        <v>0</v>
      </c>
      <c r="G13" s="269">
        <v>0</v>
      </c>
      <c r="H13" s="262">
        <v>0</v>
      </c>
      <c r="I13" s="262">
        <v>0</v>
      </c>
      <c r="J13" s="271">
        <v>0</v>
      </c>
      <c r="K13" s="268">
        <v>84</v>
      </c>
      <c r="L13" s="272">
        <v>0</v>
      </c>
      <c r="M13" s="268">
        <v>0</v>
      </c>
      <c r="N13" s="268">
        <v>0</v>
      </c>
      <c r="O13" s="261">
        <v>0</v>
      </c>
      <c r="P13" s="261">
        <v>0</v>
      </c>
      <c r="Q13" s="269">
        <v>0</v>
      </c>
      <c r="R13" s="269">
        <v>0</v>
      </c>
      <c r="S13" s="268">
        <v>0</v>
      </c>
      <c r="T13" s="261">
        <v>0</v>
      </c>
      <c r="U13" s="268">
        <v>0</v>
      </c>
      <c r="V13" s="261">
        <f t="shared" si="3"/>
        <v>227</v>
      </c>
      <c r="W13" s="261">
        <f>'[2]L02'!C52</f>
        <v>227</v>
      </c>
      <c r="X13" s="261">
        <f t="shared" si="4"/>
        <v>0</v>
      </c>
      <c r="Y13" s="261">
        <v>0</v>
      </c>
    </row>
    <row r="14" spans="1:25" ht="16.5" customHeight="1">
      <c r="A14" s="259">
        <v>20106</v>
      </c>
      <c r="B14" s="266" t="s">
        <v>1045</v>
      </c>
      <c r="C14" s="268">
        <v>1069</v>
      </c>
      <c r="D14" s="261">
        <f t="shared" si="2"/>
        <v>165</v>
      </c>
      <c r="E14" s="268">
        <v>8</v>
      </c>
      <c r="F14" s="270">
        <v>0</v>
      </c>
      <c r="G14" s="269">
        <v>0</v>
      </c>
      <c r="H14" s="262">
        <v>2</v>
      </c>
      <c r="I14" s="262">
        <v>0</v>
      </c>
      <c r="J14" s="262">
        <v>0</v>
      </c>
      <c r="K14" s="267">
        <v>155</v>
      </c>
      <c r="L14" s="268">
        <v>0</v>
      </c>
      <c r="M14" s="268">
        <v>0</v>
      </c>
      <c r="N14" s="268">
        <v>0</v>
      </c>
      <c r="O14" s="261">
        <v>0</v>
      </c>
      <c r="P14" s="261">
        <v>0</v>
      </c>
      <c r="Q14" s="269">
        <v>0</v>
      </c>
      <c r="R14" s="269">
        <v>0</v>
      </c>
      <c r="S14" s="268">
        <v>0</v>
      </c>
      <c r="T14" s="261">
        <v>0</v>
      </c>
      <c r="U14" s="268">
        <v>0</v>
      </c>
      <c r="V14" s="261">
        <f t="shared" si="3"/>
        <v>1234</v>
      </c>
      <c r="W14" s="261">
        <f>'[2]L02'!C63</f>
        <v>1234</v>
      </c>
      <c r="X14" s="261">
        <f t="shared" si="4"/>
        <v>0</v>
      </c>
      <c r="Y14" s="261">
        <v>0</v>
      </c>
    </row>
    <row r="15" spans="1:25" ht="16.5" customHeight="1">
      <c r="A15" s="259">
        <v>20107</v>
      </c>
      <c r="B15" s="266" t="s">
        <v>1063</v>
      </c>
      <c r="C15" s="268">
        <v>242</v>
      </c>
      <c r="D15" s="261">
        <f t="shared" si="2"/>
        <v>-242</v>
      </c>
      <c r="E15" s="273">
        <v>0</v>
      </c>
      <c r="F15" s="268">
        <v>0</v>
      </c>
      <c r="G15" s="274">
        <v>0</v>
      </c>
      <c r="H15" s="262">
        <v>0</v>
      </c>
      <c r="I15" s="262">
        <v>0</v>
      </c>
      <c r="J15" s="262">
        <v>0</v>
      </c>
      <c r="K15" s="268">
        <v>-242</v>
      </c>
      <c r="L15" s="268">
        <v>0</v>
      </c>
      <c r="M15" s="268">
        <v>0</v>
      </c>
      <c r="N15" s="268">
        <v>0</v>
      </c>
      <c r="O15" s="261">
        <v>0</v>
      </c>
      <c r="P15" s="261">
        <v>0</v>
      </c>
      <c r="Q15" s="269">
        <v>0</v>
      </c>
      <c r="R15" s="269">
        <v>0</v>
      </c>
      <c r="S15" s="268">
        <v>0</v>
      </c>
      <c r="T15" s="261">
        <v>0</v>
      </c>
      <c r="U15" s="268">
        <v>0</v>
      </c>
      <c r="V15" s="261">
        <f t="shared" si="3"/>
        <v>0</v>
      </c>
      <c r="W15" s="261">
        <f>'[2]L02'!C74</f>
        <v>0</v>
      </c>
      <c r="X15" s="261">
        <f t="shared" si="4"/>
        <v>0</v>
      </c>
      <c r="Y15" s="261">
        <v>0</v>
      </c>
    </row>
    <row r="16" spans="1:25" ht="16.5" customHeight="1">
      <c r="A16" s="259">
        <v>20108</v>
      </c>
      <c r="B16" s="266" t="s">
        <v>1082</v>
      </c>
      <c r="C16" s="268">
        <v>95</v>
      </c>
      <c r="D16" s="261">
        <f t="shared" si="2"/>
        <v>24</v>
      </c>
      <c r="E16" s="268">
        <v>5</v>
      </c>
      <c r="F16" s="267">
        <v>0</v>
      </c>
      <c r="G16" s="269">
        <v>0</v>
      </c>
      <c r="H16" s="262">
        <v>0</v>
      </c>
      <c r="I16" s="262">
        <v>0</v>
      </c>
      <c r="J16" s="262">
        <v>0</v>
      </c>
      <c r="K16" s="268">
        <v>19</v>
      </c>
      <c r="L16" s="268">
        <v>0</v>
      </c>
      <c r="M16" s="268">
        <v>0</v>
      </c>
      <c r="N16" s="268">
        <v>0</v>
      </c>
      <c r="O16" s="261">
        <v>0</v>
      </c>
      <c r="P16" s="261">
        <v>0</v>
      </c>
      <c r="Q16" s="269">
        <v>0</v>
      </c>
      <c r="R16" s="269">
        <v>0</v>
      </c>
      <c r="S16" s="268">
        <v>0</v>
      </c>
      <c r="T16" s="261">
        <v>0</v>
      </c>
      <c r="U16" s="268">
        <v>0</v>
      </c>
      <c r="V16" s="261">
        <f t="shared" si="3"/>
        <v>119</v>
      </c>
      <c r="W16" s="261">
        <f>'[2]L02'!C86</f>
        <v>119</v>
      </c>
      <c r="X16" s="261">
        <f t="shared" si="4"/>
        <v>0</v>
      </c>
      <c r="Y16" s="261">
        <v>0</v>
      </c>
    </row>
    <row r="17" spans="1:25" s="257" customFormat="1" ht="16.5" customHeight="1">
      <c r="A17" s="259">
        <v>20109</v>
      </c>
      <c r="B17" s="266" t="s">
        <v>1095</v>
      </c>
      <c r="C17" s="268">
        <v>0</v>
      </c>
      <c r="D17" s="261">
        <f t="shared" si="2"/>
        <v>0</v>
      </c>
      <c r="E17" s="268">
        <v>0</v>
      </c>
      <c r="F17" s="268">
        <v>0</v>
      </c>
      <c r="G17" s="269">
        <v>0</v>
      </c>
      <c r="H17" s="262">
        <v>0</v>
      </c>
      <c r="I17" s="262">
        <v>0</v>
      </c>
      <c r="J17" s="262">
        <v>0</v>
      </c>
      <c r="K17" s="268">
        <v>0</v>
      </c>
      <c r="L17" s="268">
        <v>0</v>
      </c>
      <c r="M17" s="268">
        <v>0</v>
      </c>
      <c r="N17" s="268">
        <v>0</v>
      </c>
      <c r="O17" s="261">
        <v>0</v>
      </c>
      <c r="P17" s="261">
        <v>0</v>
      </c>
      <c r="Q17" s="269">
        <v>0</v>
      </c>
      <c r="R17" s="269">
        <v>0</v>
      </c>
      <c r="S17" s="268">
        <v>0</v>
      </c>
      <c r="T17" s="261">
        <v>0</v>
      </c>
      <c r="U17" s="268">
        <v>0</v>
      </c>
      <c r="V17" s="261">
        <f t="shared" si="3"/>
        <v>0</v>
      </c>
      <c r="W17" s="261">
        <f>'[2]L02'!C95</f>
        <v>0</v>
      </c>
      <c r="X17" s="261">
        <f t="shared" si="4"/>
        <v>0</v>
      </c>
      <c r="Y17" s="261">
        <v>0</v>
      </c>
    </row>
    <row r="18" spans="1:25" ht="16.5" customHeight="1">
      <c r="A18" s="259">
        <v>20110</v>
      </c>
      <c r="B18" s="266" t="s">
        <v>1110</v>
      </c>
      <c r="C18" s="270">
        <v>0</v>
      </c>
      <c r="D18" s="261">
        <f t="shared" si="2"/>
        <v>27</v>
      </c>
      <c r="E18" s="268">
        <v>11</v>
      </c>
      <c r="F18" s="268">
        <v>0</v>
      </c>
      <c r="G18" s="269">
        <v>16</v>
      </c>
      <c r="H18" s="262">
        <v>0</v>
      </c>
      <c r="I18" s="262">
        <v>0</v>
      </c>
      <c r="J18" s="262">
        <v>0</v>
      </c>
      <c r="K18" s="268">
        <v>0</v>
      </c>
      <c r="L18" s="268">
        <v>0</v>
      </c>
      <c r="M18" s="268">
        <v>0</v>
      </c>
      <c r="N18" s="268">
        <v>0</v>
      </c>
      <c r="O18" s="261">
        <v>0</v>
      </c>
      <c r="P18" s="261">
        <v>0</v>
      </c>
      <c r="Q18" s="269">
        <v>0</v>
      </c>
      <c r="R18" s="269">
        <v>0</v>
      </c>
      <c r="S18" s="268">
        <v>0</v>
      </c>
      <c r="T18" s="261">
        <v>0</v>
      </c>
      <c r="U18" s="268">
        <v>0</v>
      </c>
      <c r="V18" s="261">
        <f t="shared" si="3"/>
        <v>27</v>
      </c>
      <c r="W18" s="261">
        <f>'[2]L02'!C105</f>
        <v>27</v>
      </c>
      <c r="X18" s="261">
        <f t="shared" si="4"/>
        <v>0</v>
      </c>
      <c r="Y18" s="261">
        <v>0</v>
      </c>
    </row>
    <row r="19" spans="1:25" ht="16.5" customHeight="1">
      <c r="A19" s="259">
        <v>20111</v>
      </c>
      <c r="B19" s="266" t="s">
        <v>1136</v>
      </c>
      <c r="C19" s="268">
        <v>202</v>
      </c>
      <c r="D19" s="264">
        <f t="shared" si="2"/>
        <v>128</v>
      </c>
      <c r="E19" s="268">
        <v>0</v>
      </c>
      <c r="F19" s="268">
        <v>0</v>
      </c>
      <c r="G19" s="269">
        <v>0</v>
      </c>
      <c r="H19" s="262">
        <v>5</v>
      </c>
      <c r="I19" s="262">
        <v>0</v>
      </c>
      <c r="J19" s="262">
        <v>0</v>
      </c>
      <c r="K19" s="268">
        <v>123</v>
      </c>
      <c r="L19" s="268">
        <v>0</v>
      </c>
      <c r="M19" s="268">
        <v>0</v>
      </c>
      <c r="N19" s="268">
        <v>0</v>
      </c>
      <c r="O19" s="261">
        <v>0</v>
      </c>
      <c r="P19" s="261">
        <v>0</v>
      </c>
      <c r="Q19" s="269">
        <v>0</v>
      </c>
      <c r="R19" s="269">
        <v>0</v>
      </c>
      <c r="S19" s="268">
        <v>0</v>
      </c>
      <c r="T19" s="261">
        <v>0</v>
      </c>
      <c r="U19" s="268">
        <v>0</v>
      </c>
      <c r="V19" s="261">
        <f t="shared" si="3"/>
        <v>330</v>
      </c>
      <c r="W19" s="261">
        <f>'[2]L02'!C120</f>
        <v>330</v>
      </c>
      <c r="X19" s="261">
        <f t="shared" si="4"/>
        <v>0</v>
      </c>
      <c r="Y19" s="261">
        <v>0</v>
      </c>
    </row>
    <row r="20" spans="1:25" ht="16.5" customHeight="1">
      <c r="A20" s="259">
        <v>20113</v>
      </c>
      <c r="B20" s="266" t="s">
        <v>1150</v>
      </c>
      <c r="C20" s="267">
        <v>70</v>
      </c>
      <c r="D20" s="261">
        <f t="shared" si="2"/>
        <v>77</v>
      </c>
      <c r="E20" s="268">
        <v>0</v>
      </c>
      <c r="F20" s="268">
        <v>0</v>
      </c>
      <c r="G20" s="269">
        <v>0</v>
      </c>
      <c r="H20" s="262">
        <v>0</v>
      </c>
      <c r="I20" s="262">
        <v>0</v>
      </c>
      <c r="J20" s="262">
        <v>0</v>
      </c>
      <c r="K20" s="268">
        <v>77</v>
      </c>
      <c r="L20" s="268">
        <v>0</v>
      </c>
      <c r="M20" s="268">
        <v>0</v>
      </c>
      <c r="N20" s="268">
        <v>0</v>
      </c>
      <c r="O20" s="261">
        <v>0</v>
      </c>
      <c r="P20" s="261">
        <v>0</v>
      </c>
      <c r="Q20" s="269">
        <v>0</v>
      </c>
      <c r="R20" s="269">
        <v>0</v>
      </c>
      <c r="S20" s="268">
        <v>0</v>
      </c>
      <c r="T20" s="261">
        <v>0</v>
      </c>
      <c r="U20" s="268">
        <v>0</v>
      </c>
      <c r="V20" s="261">
        <f t="shared" si="3"/>
        <v>147</v>
      </c>
      <c r="W20" s="261">
        <f>'[2]L02'!C129</f>
        <v>147</v>
      </c>
      <c r="X20" s="261">
        <f t="shared" si="4"/>
        <v>0</v>
      </c>
      <c r="Y20" s="261">
        <v>0</v>
      </c>
    </row>
    <row r="21" spans="1:25" ht="16.5" customHeight="1">
      <c r="A21" s="259">
        <v>20114</v>
      </c>
      <c r="B21" s="266" t="s">
        <v>1168</v>
      </c>
      <c r="C21" s="268">
        <v>0</v>
      </c>
      <c r="D21" s="261">
        <f t="shared" si="2"/>
        <v>0</v>
      </c>
      <c r="E21" s="268">
        <v>0</v>
      </c>
      <c r="F21" s="268">
        <v>0</v>
      </c>
      <c r="G21" s="269">
        <v>0</v>
      </c>
      <c r="H21" s="262">
        <v>0</v>
      </c>
      <c r="I21" s="262">
        <v>0</v>
      </c>
      <c r="J21" s="262">
        <v>0</v>
      </c>
      <c r="K21" s="268">
        <v>0</v>
      </c>
      <c r="L21" s="268">
        <v>0</v>
      </c>
      <c r="M21" s="268">
        <v>0</v>
      </c>
      <c r="N21" s="268">
        <v>0</v>
      </c>
      <c r="O21" s="261">
        <v>0</v>
      </c>
      <c r="P21" s="261">
        <v>0</v>
      </c>
      <c r="Q21" s="269">
        <v>0</v>
      </c>
      <c r="R21" s="269">
        <v>0</v>
      </c>
      <c r="S21" s="268">
        <v>0</v>
      </c>
      <c r="T21" s="261">
        <v>0</v>
      </c>
      <c r="U21" s="268">
        <v>0</v>
      </c>
      <c r="V21" s="261">
        <f t="shared" si="3"/>
        <v>0</v>
      </c>
      <c r="W21" s="261">
        <f>'[2]L02'!C140</f>
        <v>0</v>
      </c>
      <c r="X21" s="261">
        <f t="shared" si="4"/>
        <v>0</v>
      </c>
      <c r="Y21" s="261">
        <v>0</v>
      </c>
    </row>
    <row r="22" spans="1:25" ht="16.5" customHeight="1">
      <c r="A22" s="259">
        <v>20115</v>
      </c>
      <c r="B22" s="266" t="s">
        <v>1188</v>
      </c>
      <c r="C22" s="268">
        <v>378</v>
      </c>
      <c r="D22" s="261">
        <f t="shared" si="2"/>
        <v>228</v>
      </c>
      <c r="E22" s="268">
        <v>47</v>
      </c>
      <c r="F22" s="268">
        <v>0</v>
      </c>
      <c r="G22" s="269">
        <v>0</v>
      </c>
      <c r="H22" s="262">
        <v>0</v>
      </c>
      <c r="I22" s="262">
        <v>0</v>
      </c>
      <c r="J22" s="262">
        <v>0</v>
      </c>
      <c r="K22" s="268">
        <v>181</v>
      </c>
      <c r="L22" s="268">
        <v>0</v>
      </c>
      <c r="M22" s="268">
        <v>0</v>
      </c>
      <c r="N22" s="268">
        <v>0</v>
      </c>
      <c r="O22" s="261">
        <v>0</v>
      </c>
      <c r="P22" s="261">
        <v>0</v>
      </c>
      <c r="Q22" s="269">
        <v>0</v>
      </c>
      <c r="R22" s="269">
        <v>0</v>
      </c>
      <c r="S22" s="268">
        <v>0</v>
      </c>
      <c r="T22" s="261">
        <v>0</v>
      </c>
      <c r="U22" s="268">
        <v>0</v>
      </c>
      <c r="V22" s="261">
        <f t="shared" si="3"/>
        <v>606</v>
      </c>
      <c r="W22" s="261">
        <f>'[2]L02'!C152</f>
        <v>606</v>
      </c>
      <c r="X22" s="261">
        <f t="shared" si="4"/>
        <v>0</v>
      </c>
      <c r="Y22" s="261">
        <v>0</v>
      </c>
    </row>
    <row r="23" spans="1:25" ht="16.5" customHeight="1">
      <c r="A23" s="259">
        <v>20117</v>
      </c>
      <c r="B23" s="266" t="s">
        <v>1203</v>
      </c>
      <c r="C23" s="268">
        <v>91</v>
      </c>
      <c r="D23" s="261">
        <f t="shared" si="2"/>
        <v>86</v>
      </c>
      <c r="E23" s="268">
        <v>9</v>
      </c>
      <c r="F23" s="268">
        <v>0</v>
      </c>
      <c r="G23" s="269">
        <v>0</v>
      </c>
      <c r="H23" s="262">
        <v>0</v>
      </c>
      <c r="I23" s="262">
        <v>0</v>
      </c>
      <c r="J23" s="262">
        <v>0</v>
      </c>
      <c r="K23" s="268">
        <v>77</v>
      </c>
      <c r="L23" s="268">
        <v>0</v>
      </c>
      <c r="M23" s="268">
        <v>0</v>
      </c>
      <c r="N23" s="268">
        <v>0</v>
      </c>
      <c r="O23" s="261">
        <v>0</v>
      </c>
      <c r="P23" s="261">
        <v>0</v>
      </c>
      <c r="Q23" s="269">
        <v>0</v>
      </c>
      <c r="R23" s="269">
        <v>0</v>
      </c>
      <c r="S23" s="268">
        <v>0</v>
      </c>
      <c r="T23" s="261">
        <v>0</v>
      </c>
      <c r="U23" s="268">
        <v>0</v>
      </c>
      <c r="V23" s="261">
        <f t="shared" si="3"/>
        <v>177</v>
      </c>
      <c r="W23" s="261">
        <f>'[2]L02'!C162</f>
        <v>177</v>
      </c>
      <c r="X23" s="261">
        <f t="shared" si="4"/>
        <v>0</v>
      </c>
      <c r="Y23" s="261">
        <v>0</v>
      </c>
    </row>
    <row r="24" spans="1:25" ht="16.5" customHeight="1">
      <c r="A24" s="259">
        <v>20123</v>
      </c>
      <c r="B24" s="266" t="s">
        <v>1216</v>
      </c>
      <c r="C24" s="268">
        <v>81</v>
      </c>
      <c r="D24" s="261">
        <f t="shared" si="2"/>
        <v>142</v>
      </c>
      <c r="E24" s="268">
        <v>15</v>
      </c>
      <c r="F24" s="268">
        <v>0</v>
      </c>
      <c r="G24" s="269">
        <v>3</v>
      </c>
      <c r="H24" s="262">
        <v>10</v>
      </c>
      <c r="I24" s="262">
        <v>0</v>
      </c>
      <c r="J24" s="262">
        <v>0</v>
      </c>
      <c r="K24" s="268">
        <v>114</v>
      </c>
      <c r="L24" s="268">
        <v>0</v>
      </c>
      <c r="M24" s="268">
        <v>0</v>
      </c>
      <c r="N24" s="268">
        <v>0</v>
      </c>
      <c r="O24" s="261">
        <v>0</v>
      </c>
      <c r="P24" s="261">
        <v>0</v>
      </c>
      <c r="Q24" s="269">
        <v>0</v>
      </c>
      <c r="R24" s="269">
        <v>0</v>
      </c>
      <c r="S24" s="268">
        <v>0</v>
      </c>
      <c r="T24" s="261">
        <v>0</v>
      </c>
      <c r="U24" s="268">
        <v>0</v>
      </c>
      <c r="V24" s="261">
        <f t="shared" si="3"/>
        <v>223</v>
      </c>
      <c r="W24" s="261">
        <f>'[2]L02'!C175</f>
        <v>223</v>
      </c>
      <c r="X24" s="261">
        <f t="shared" si="4"/>
        <v>0</v>
      </c>
      <c r="Y24" s="261">
        <v>0</v>
      </c>
    </row>
    <row r="25" spans="1:25" ht="16.5" customHeight="1">
      <c r="A25" s="259">
        <v>20124</v>
      </c>
      <c r="B25" s="266" t="s">
        <v>1220</v>
      </c>
      <c r="C25" s="268">
        <v>0</v>
      </c>
      <c r="D25" s="261">
        <f t="shared" si="2"/>
        <v>0</v>
      </c>
      <c r="E25" s="268">
        <v>0</v>
      </c>
      <c r="F25" s="268">
        <v>0</v>
      </c>
      <c r="G25" s="269">
        <v>0</v>
      </c>
      <c r="H25" s="262">
        <v>0</v>
      </c>
      <c r="I25" s="262">
        <v>0</v>
      </c>
      <c r="J25" s="262">
        <v>0</v>
      </c>
      <c r="K25" s="268">
        <v>0</v>
      </c>
      <c r="L25" s="268">
        <v>0</v>
      </c>
      <c r="M25" s="268">
        <v>0</v>
      </c>
      <c r="N25" s="268">
        <v>0</v>
      </c>
      <c r="O25" s="261">
        <v>0</v>
      </c>
      <c r="P25" s="261">
        <v>0</v>
      </c>
      <c r="Q25" s="269">
        <v>0</v>
      </c>
      <c r="R25" s="269">
        <v>0</v>
      </c>
      <c r="S25" s="268">
        <v>0</v>
      </c>
      <c r="T25" s="261">
        <v>0</v>
      </c>
      <c r="U25" s="268">
        <v>0</v>
      </c>
      <c r="V25" s="261">
        <f t="shared" si="3"/>
        <v>0</v>
      </c>
      <c r="W25" s="261">
        <f>'[2]L02'!C182</f>
        <v>0</v>
      </c>
      <c r="X25" s="261">
        <f t="shared" si="4"/>
        <v>0</v>
      </c>
      <c r="Y25" s="261">
        <v>0</v>
      </c>
    </row>
    <row r="26" spans="1:25" ht="16.5" customHeight="1">
      <c r="A26" s="259">
        <v>20125</v>
      </c>
      <c r="B26" s="266" t="s">
        <v>1228</v>
      </c>
      <c r="C26" s="268">
        <v>21</v>
      </c>
      <c r="D26" s="261">
        <f t="shared" si="2"/>
        <v>11</v>
      </c>
      <c r="E26" s="268">
        <v>0</v>
      </c>
      <c r="F26" s="268">
        <v>0</v>
      </c>
      <c r="G26" s="269">
        <v>0</v>
      </c>
      <c r="H26" s="262">
        <v>0</v>
      </c>
      <c r="I26" s="262">
        <v>0</v>
      </c>
      <c r="J26" s="262">
        <v>0</v>
      </c>
      <c r="K26" s="268">
        <v>11</v>
      </c>
      <c r="L26" s="268">
        <v>0</v>
      </c>
      <c r="M26" s="268">
        <v>0</v>
      </c>
      <c r="N26" s="268">
        <v>0</v>
      </c>
      <c r="O26" s="261">
        <v>0</v>
      </c>
      <c r="P26" s="261">
        <v>0</v>
      </c>
      <c r="Q26" s="269">
        <v>0</v>
      </c>
      <c r="R26" s="269">
        <v>0</v>
      </c>
      <c r="S26" s="268">
        <v>0</v>
      </c>
      <c r="T26" s="261">
        <v>0</v>
      </c>
      <c r="U26" s="268">
        <v>0</v>
      </c>
      <c r="V26" s="261">
        <f t="shared" si="3"/>
        <v>32</v>
      </c>
      <c r="W26" s="261">
        <f>'[2]L02'!C189</f>
        <v>32</v>
      </c>
      <c r="X26" s="261">
        <f t="shared" si="4"/>
        <v>0</v>
      </c>
      <c r="Y26" s="261">
        <v>0</v>
      </c>
    </row>
    <row r="27" spans="1:25" ht="16.5" customHeight="1">
      <c r="A27" s="259">
        <v>20126</v>
      </c>
      <c r="B27" s="266" t="s">
        <v>1238</v>
      </c>
      <c r="C27" s="268">
        <v>38</v>
      </c>
      <c r="D27" s="261">
        <f t="shared" si="2"/>
        <v>22</v>
      </c>
      <c r="E27" s="268">
        <v>0</v>
      </c>
      <c r="F27" s="268">
        <v>0</v>
      </c>
      <c r="G27" s="269">
        <v>0</v>
      </c>
      <c r="H27" s="262">
        <v>0</v>
      </c>
      <c r="I27" s="262">
        <v>0</v>
      </c>
      <c r="J27" s="262">
        <v>0</v>
      </c>
      <c r="K27" s="268">
        <v>22</v>
      </c>
      <c r="L27" s="268">
        <v>0</v>
      </c>
      <c r="M27" s="268">
        <v>0</v>
      </c>
      <c r="N27" s="268">
        <v>0</v>
      </c>
      <c r="O27" s="261">
        <v>0</v>
      </c>
      <c r="P27" s="261">
        <v>0</v>
      </c>
      <c r="Q27" s="269">
        <v>0</v>
      </c>
      <c r="R27" s="269">
        <v>0</v>
      </c>
      <c r="S27" s="268">
        <v>0</v>
      </c>
      <c r="T27" s="261">
        <v>0</v>
      </c>
      <c r="U27" s="268">
        <v>0</v>
      </c>
      <c r="V27" s="261">
        <f t="shared" si="3"/>
        <v>60</v>
      </c>
      <c r="W27" s="261">
        <f>'[2]L02'!C198</f>
        <v>60</v>
      </c>
      <c r="X27" s="261">
        <f t="shared" si="4"/>
        <v>0</v>
      </c>
      <c r="Y27" s="261">
        <v>0</v>
      </c>
    </row>
    <row r="28" spans="1:25" ht="16.5" customHeight="1">
      <c r="A28" s="259">
        <v>20128</v>
      </c>
      <c r="B28" s="266" t="s">
        <v>1247</v>
      </c>
      <c r="C28" s="268">
        <v>25</v>
      </c>
      <c r="D28" s="261">
        <f t="shared" si="2"/>
        <v>10</v>
      </c>
      <c r="E28" s="268">
        <v>0</v>
      </c>
      <c r="F28" s="268">
        <v>0</v>
      </c>
      <c r="G28" s="269">
        <v>0</v>
      </c>
      <c r="H28" s="262">
        <v>0</v>
      </c>
      <c r="I28" s="262">
        <v>0</v>
      </c>
      <c r="J28" s="262">
        <v>0</v>
      </c>
      <c r="K28" s="268">
        <v>10</v>
      </c>
      <c r="L28" s="268">
        <v>0</v>
      </c>
      <c r="M28" s="268">
        <v>0</v>
      </c>
      <c r="N28" s="268">
        <v>0</v>
      </c>
      <c r="O28" s="261">
        <v>0</v>
      </c>
      <c r="P28" s="261">
        <v>0</v>
      </c>
      <c r="Q28" s="269">
        <v>0</v>
      </c>
      <c r="R28" s="269">
        <v>0</v>
      </c>
      <c r="S28" s="268">
        <v>0</v>
      </c>
      <c r="T28" s="261">
        <v>0</v>
      </c>
      <c r="U28" s="268">
        <v>0</v>
      </c>
      <c r="V28" s="261">
        <f t="shared" si="3"/>
        <v>35</v>
      </c>
      <c r="W28" s="261">
        <f>'[2]L02'!C204</f>
        <v>35</v>
      </c>
      <c r="X28" s="261">
        <f t="shared" si="4"/>
        <v>0</v>
      </c>
      <c r="Y28" s="261">
        <v>0</v>
      </c>
    </row>
    <row r="29" spans="1:25" ht="16.5" customHeight="1">
      <c r="A29" s="259">
        <v>20129</v>
      </c>
      <c r="B29" s="266" t="s">
        <v>1256</v>
      </c>
      <c r="C29" s="270">
        <v>143</v>
      </c>
      <c r="D29" s="261">
        <f t="shared" si="2"/>
        <v>99</v>
      </c>
      <c r="E29" s="268">
        <v>31</v>
      </c>
      <c r="F29" s="268">
        <v>0</v>
      </c>
      <c r="G29" s="269">
        <v>12</v>
      </c>
      <c r="H29" s="262">
        <v>0</v>
      </c>
      <c r="I29" s="262">
        <v>0</v>
      </c>
      <c r="J29" s="262">
        <v>0</v>
      </c>
      <c r="K29" s="268">
        <v>56</v>
      </c>
      <c r="L29" s="268">
        <v>0</v>
      </c>
      <c r="M29" s="268">
        <v>0</v>
      </c>
      <c r="N29" s="268">
        <v>0</v>
      </c>
      <c r="O29" s="261">
        <v>0</v>
      </c>
      <c r="P29" s="261">
        <v>0</v>
      </c>
      <c r="Q29" s="269">
        <v>0</v>
      </c>
      <c r="R29" s="269">
        <v>0</v>
      </c>
      <c r="S29" s="268">
        <v>0</v>
      </c>
      <c r="T29" s="261">
        <v>0</v>
      </c>
      <c r="U29" s="268">
        <v>0</v>
      </c>
      <c r="V29" s="261">
        <f t="shared" si="3"/>
        <v>242</v>
      </c>
      <c r="W29" s="261">
        <f>'[2]L02'!C211</f>
        <v>242</v>
      </c>
      <c r="X29" s="261">
        <f t="shared" si="4"/>
        <v>0</v>
      </c>
      <c r="Y29" s="261">
        <v>0</v>
      </c>
    </row>
    <row r="30" spans="1:25" ht="16.5" customHeight="1">
      <c r="A30" s="259">
        <v>20131</v>
      </c>
      <c r="B30" s="266" t="s">
        <v>1268</v>
      </c>
      <c r="C30" s="268">
        <v>657</v>
      </c>
      <c r="D30" s="275">
        <f t="shared" si="2"/>
        <v>696</v>
      </c>
      <c r="E30" s="268">
        <v>0</v>
      </c>
      <c r="F30" s="268">
        <v>0</v>
      </c>
      <c r="G30" s="269">
        <v>0</v>
      </c>
      <c r="H30" s="262">
        <v>89</v>
      </c>
      <c r="I30" s="262">
        <v>0</v>
      </c>
      <c r="J30" s="262">
        <v>0</v>
      </c>
      <c r="K30" s="268">
        <v>607</v>
      </c>
      <c r="L30" s="268">
        <v>0</v>
      </c>
      <c r="M30" s="268">
        <v>0</v>
      </c>
      <c r="N30" s="268">
        <v>0</v>
      </c>
      <c r="O30" s="261">
        <v>0</v>
      </c>
      <c r="P30" s="261">
        <v>0</v>
      </c>
      <c r="Q30" s="269">
        <v>0</v>
      </c>
      <c r="R30" s="269">
        <v>0</v>
      </c>
      <c r="S30" s="268">
        <v>0</v>
      </c>
      <c r="T30" s="261">
        <v>0</v>
      </c>
      <c r="U30" s="268">
        <v>0</v>
      </c>
      <c r="V30" s="261">
        <f t="shared" si="3"/>
        <v>1353</v>
      </c>
      <c r="W30" s="261">
        <f>'[2]L02'!C219</f>
        <v>1353</v>
      </c>
      <c r="X30" s="261">
        <f t="shared" si="4"/>
        <v>0</v>
      </c>
      <c r="Y30" s="261">
        <v>0</v>
      </c>
    </row>
    <row r="31" spans="1:25" ht="16.5" customHeight="1">
      <c r="A31" s="259">
        <v>20132</v>
      </c>
      <c r="B31" s="266" t="s">
        <v>1278</v>
      </c>
      <c r="C31" s="276">
        <v>390</v>
      </c>
      <c r="D31" s="261">
        <f t="shared" si="2"/>
        <v>263</v>
      </c>
      <c r="E31" s="272">
        <v>5</v>
      </c>
      <c r="F31" s="268">
        <v>0</v>
      </c>
      <c r="G31" s="269">
        <v>176</v>
      </c>
      <c r="H31" s="262">
        <v>29</v>
      </c>
      <c r="I31" s="262">
        <v>0</v>
      </c>
      <c r="J31" s="262">
        <v>0</v>
      </c>
      <c r="K31" s="268">
        <v>53</v>
      </c>
      <c r="L31" s="268">
        <v>0</v>
      </c>
      <c r="M31" s="268">
        <v>0</v>
      </c>
      <c r="N31" s="268">
        <v>0</v>
      </c>
      <c r="O31" s="261">
        <v>0</v>
      </c>
      <c r="P31" s="261">
        <v>0</v>
      </c>
      <c r="Q31" s="269">
        <v>0</v>
      </c>
      <c r="R31" s="269">
        <v>0</v>
      </c>
      <c r="S31" s="268">
        <v>0</v>
      </c>
      <c r="T31" s="261">
        <v>0</v>
      </c>
      <c r="U31" s="268">
        <v>0</v>
      </c>
      <c r="V31" s="261">
        <f t="shared" si="3"/>
        <v>653</v>
      </c>
      <c r="W31" s="261">
        <f>'[2]L02'!C226</f>
        <v>653</v>
      </c>
      <c r="X31" s="261">
        <f t="shared" si="4"/>
        <v>0</v>
      </c>
      <c r="Y31" s="261">
        <v>0</v>
      </c>
    </row>
    <row r="32" spans="1:25" ht="16.5" customHeight="1">
      <c r="A32" s="259">
        <v>20133</v>
      </c>
      <c r="B32" s="266" t="s">
        <v>1286</v>
      </c>
      <c r="C32" s="268">
        <v>150</v>
      </c>
      <c r="D32" s="265">
        <f t="shared" si="2"/>
        <v>68</v>
      </c>
      <c r="E32" s="268">
        <v>0</v>
      </c>
      <c r="F32" s="268">
        <v>0</v>
      </c>
      <c r="G32" s="269">
        <v>0</v>
      </c>
      <c r="H32" s="262">
        <v>0</v>
      </c>
      <c r="I32" s="262">
        <v>0</v>
      </c>
      <c r="J32" s="262">
        <v>0</v>
      </c>
      <c r="K32" s="268">
        <v>68</v>
      </c>
      <c r="L32" s="268">
        <v>0</v>
      </c>
      <c r="M32" s="268">
        <v>0</v>
      </c>
      <c r="N32" s="268">
        <v>0</v>
      </c>
      <c r="O32" s="261">
        <v>0</v>
      </c>
      <c r="P32" s="261">
        <v>0</v>
      </c>
      <c r="Q32" s="269">
        <v>0</v>
      </c>
      <c r="R32" s="269">
        <v>0</v>
      </c>
      <c r="S32" s="268">
        <v>0</v>
      </c>
      <c r="T32" s="261">
        <v>0</v>
      </c>
      <c r="U32" s="268">
        <v>0</v>
      </c>
      <c r="V32" s="261">
        <f t="shared" si="3"/>
        <v>218</v>
      </c>
      <c r="W32" s="261">
        <f>'[2]L02'!C232</f>
        <v>218</v>
      </c>
      <c r="X32" s="261">
        <f t="shared" si="4"/>
        <v>0</v>
      </c>
      <c r="Y32" s="261">
        <v>0</v>
      </c>
    </row>
    <row r="33" spans="1:25" ht="16.5" customHeight="1">
      <c r="A33" s="259">
        <v>20134</v>
      </c>
      <c r="B33" s="266" t="s">
        <v>1294</v>
      </c>
      <c r="C33" s="268">
        <v>49</v>
      </c>
      <c r="D33" s="261">
        <f t="shared" si="2"/>
        <v>26</v>
      </c>
      <c r="E33" s="268">
        <v>0</v>
      </c>
      <c r="F33" s="268">
        <v>0</v>
      </c>
      <c r="G33" s="269">
        <v>0</v>
      </c>
      <c r="H33" s="262">
        <v>0</v>
      </c>
      <c r="I33" s="262">
        <v>0</v>
      </c>
      <c r="J33" s="262">
        <v>0</v>
      </c>
      <c r="K33" s="268">
        <v>26</v>
      </c>
      <c r="L33" s="268">
        <v>0</v>
      </c>
      <c r="M33" s="268">
        <v>0</v>
      </c>
      <c r="N33" s="268">
        <v>0</v>
      </c>
      <c r="O33" s="261">
        <v>0</v>
      </c>
      <c r="P33" s="261">
        <v>0</v>
      </c>
      <c r="Q33" s="269">
        <v>0</v>
      </c>
      <c r="R33" s="269">
        <v>0</v>
      </c>
      <c r="S33" s="268">
        <v>0</v>
      </c>
      <c r="T33" s="261">
        <v>0</v>
      </c>
      <c r="U33" s="268">
        <v>0</v>
      </c>
      <c r="V33" s="261">
        <f t="shared" si="3"/>
        <v>75</v>
      </c>
      <c r="W33" s="261">
        <f>'[2]L02'!C238</f>
        <v>75</v>
      </c>
      <c r="X33" s="261">
        <f t="shared" si="4"/>
        <v>0</v>
      </c>
      <c r="Y33" s="261">
        <v>0</v>
      </c>
    </row>
    <row r="34" spans="1:25" ht="16.5" customHeight="1">
      <c r="A34" s="259">
        <v>20135</v>
      </c>
      <c r="B34" s="266" t="s">
        <v>1302</v>
      </c>
      <c r="C34" s="270">
        <v>0</v>
      </c>
      <c r="D34" s="261">
        <f t="shared" si="2"/>
        <v>0</v>
      </c>
      <c r="E34" s="268">
        <v>0</v>
      </c>
      <c r="F34" s="268">
        <v>0</v>
      </c>
      <c r="G34" s="269">
        <v>0</v>
      </c>
      <c r="H34" s="262">
        <v>0</v>
      </c>
      <c r="I34" s="262">
        <v>0</v>
      </c>
      <c r="J34" s="262">
        <v>0</v>
      </c>
      <c r="K34" s="268">
        <v>0</v>
      </c>
      <c r="L34" s="268">
        <v>0</v>
      </c>
      <c r="M34" s="268">
        <v>0</v>
      </c>
      <c r="N34" s="268">
        <v>0</v>
      </c>
      <c r="O34" s="261">
        <v>0</v>
      </c>
      <c r="P34" s="261">
        <v>0</v>
      </c>
      <c r="Q34" s="269">
        <v>0</v>
      </c>
      <c r="R34" s="269">
        <v>0</v>
      </c>
      <c r="S34" s="268">
        <v>0</v>
      </c>
      <c r="T34" s="261">
        <v>0</v>
      </c>
      <c r="U34" s="268">
        <v>0</v>
      </c>
      <c r="V34" s="261">
        <f t="shared" si="3"/>
        <v>0</v>
      </c>
      <c r="W34" s="261">
        <f>'[2]L02'!C244</f>
        <v>0</v>
      </c>
      <c r="X34" s="261">
        <f t="shared" si="4"/>
        <v>0</v>
      </c>
      <c r="Y34" s="261">
        <v>0</v>
      </c>
    </row>
    <row r="35" spans="1:25" ht="16.5" customHeight="1">
      <c r="A35" s="259">
        <v>20136</v>
      </c>
      <c r="B35" s="266" t="s">
        <v>274</v>
      </c>
      <c r="C35" s="268">
        <v>0</v>
      </c>
      <c r="D35" s="264">
        <f t="shared" si="2"/>
        <v>0</v>
      </c>
      <c r="E35" s="268">
        <v>0</v>
      </c>
      <c r="F35" s="268">
        <v>0</v>
      </c>
      <c r="G35" s="269">
        <v>0</v>
      </c>
      <c r="H35" s="262">
        <v>0</v>
      </c>
      <c r="I35" s="262">
        <v>0</v>
      </c>
      <c r="J35" s="262">
        <v>0</v>
      </c>
      <c r="K35" s="268">
        <v>0</v>
      </c>
      <c r="L35" s="268">
        <v>0</v>
      </c>
      <c r="M35" s="268">
        <v>0</v>
      </c>
      <c r="N35" s="268">
        <v>0</v>
      </c>
      <c r="O35" s="261">
        <v>0</v>
      </c>
      <c r="P35" s="261">
        <v>0</v>
      </c>
      <c r="Q35" s="269">
        <v>0</v>
      </c>
      <c r="R35" s="269">
        <v>0</v>
      </c>
      <c r="S35" s="268">
        <v>0</v>
      </c>
      <c r="T35" s="261">
        <v>0</v>
      </c>
      <c r="U35" s="268">
        <v>0</v>
      </c>
      <c r="V35" s="261">
        <f t="shared" si="3"/>
        <v>0</v>
      </c>
      <c r="W35" s="261">
        <f>'[2]L02'!C250</f>
        <v>0</v>
      </c>
      <c r="X35" s="261">
        <f t="shared" si="4"/>
        <v>0</v>
      </c>
      <c r="Y35" s="261">
        <v>0</v>
      </c>
    </row>
    <row r="36" spans="1:25" ht="16.5" customHeight="1">
      <c r="A36" s="259">
        <v>20199</v>
      </c>
      <c r="B36" s="266" t="s">
        <v>275</v>
      </c>
      <c r="C36" s="267">
        <v>0</v>
      </c>
      <c r="D36" s="261">
        <f t="shared" si="2"/>
        <v>959</v>
      </c>
      <c r="E36" s="268">
        <v>0</v>
      </c>
      <c r="F36" s="268">
        <v>0</v>
      </c>
      <c r="G36" s="269">
        <v>0</v>
      </c>
      <c r="H36" s="262">
        <v>0</v>
      </c>
      <c r="I36" s="262">
        <v>0</v>
      </c>
      <c r="J36" s="262">
        <v>850</v>
      </c>
      <c r="K36" s="268">
        <v>109</v>
      </c>
      <c r="L36" s="268">
        <v>0</v>
      </c>
      <c r="M36" s="268">
        <v>0</v>
      </c>
      <c r="N36" s="268">
        <v>0</v>
      </c>
      <c r="O36" s="261">
        <v>0</v>
      </c>
      <c r="P36" s="261">
        <v>0</v>
      </c>
      <c r="Q36" s="269">
        <v>0</v>
      </c>
      <c r="R36" s="269">
        <v>0</v>
      </c>
      <c r="S36" s="268">
        <v>0</v>
      </c>
      <c r="T36" s="261">
        <v>0</v>
      </c>
      <c r="U36" s="268">
        <v>0</v>
      </c>
      <c r="V36" s="261">
        <f t="shared" si="3"/>
        <v>959</v>
      </c>
      <c r="W36" s="261">
        <f>'[2]L02'!C256</f>
        <v>959</v>
      </c>
      <c r="X36" s="261">
        <f t="shared" si="4"/>
        <v>0</v>
      </c>
      <c r="Y36" s="261">
        <v>0</v>
      </c>
    </row>
    <row r="37" spans="1:25" ht="16.5" customHeight="1">
      <c r="A37" s="259">
        <v>202</v>
      </c>
      <c r="B37" s="263" t="s">
        <v>1324</v>
      </c>
      <c r="C37" s="261">
        <f aca="true" t="shared" si="5" ref="C37:Y37">SUM(C38:C45)</f>
        <v>0</v>
      </c>
      <c r="D37" s="261">
        <f t="shared" si="5"/>
        <v>0</v>
      </c>
      <c r="E37" s="261">
        <f t="shared" si="5"/>
        <v>0</v>
      </c>
      <c r="F37" s="261">
        <f t="shared" si="5"/>
        <v>0</v>
      </c>
      <c r="G37" s="262">
        <f t="shared" si="5"/>
        <v>0</v>
      </c>
      <c r="H37" s="262">
        <f t="shared" si="5"/>
        <v>0</v>
      </c>
      <c r="I37" s="262">
        <f t="shared" si="5"/>
        <v>0</v>
      </c>
      <c r="J37" s="262">
        <f t="shared" si="5"/>
        <v>0</v>
      </c>
      <c r="K37" s="261">
        <f t="shared" si="5"/>
        <v>0</v>
      </c>
      <c r="L37" s="261">
        <f t="shared" si="5"/>
        <v>0</v>
      </c>
      <c r="M37" s="261">
        <f t="shared" si="5"/>
        <v>0</v>
      </c>
      <c r="N37" s="261">
        <f t="shared" si="5"/>
        <v>0</v>
      </c>
      <c r="O37" s="261">
        <f t="shared" si="5"/>
        <v>0</v>
      </c>
      <c r="P37" s="261">
        <f t="shared" si="5"/>
        <v>0</v>
      </c>
      <c r="Q37" s="262">
        <f t="shared" si="5"/>
        <v>0</v>
      </c>
      <c r="R37" s="262">
        <f t="shared" si="5"/>
        <v>0</v>
      </c>
      <c r="S37" s="261">
        <f t="shared" si="5"/>
        <v>0</v>
      </c>
      <c r="T37" s="261">
        <f t="shared" si="5"/>
        <v>0</v>
      </c>
      <c r="U37" s="261">
        <f t="shared" si="5"/>
        <v>0</v>
      </c>
      <c r="V37" s="261">
        <f t="shared" si="5"/>
        <v>0</v>
      </c>
      <c r="W37" s="261">
        <f t="shared" si="5"/>
        <v>0</v>
      </c>
      <c r="X37" s="261">
        <f t="shared" si="5"/>
        <v>0</v>
      </c>
      <c r="Y37" s="261">
        <f t="shared" si="5"/>
        <v>0</v>
      </c>
    </row>
    <row r="38" spans="1:25" ht="16.5" customHeight="1">
      <c r="A38" s="259">
        <v>20201</v>
      </c>
      <c r="B38" s="266" t="s">
        <v>1326</v>
      </c>
      <c r="C38" s="268">
        <v>0</v>
      </c>
      <c r="D38" s="261">
        <f aca="true" t="shared" si="6" ref="D38:D45">SUM(E38:U38)</f>
        <v>0</v>
      </c>
      <c r="E38" s="268">
        <v>0</v>
      </c>
      <c r="F38" s="268">
        <v>0</v>
      </c>
      <c r="G38" s="269">
        <v>0</v>
      </c>
      <c r="H38" s="262">
        <v>0</v>
      </c>
      <c r="I38" s="262">
        <v>0</v>
      </c>
      <c r="J38" s="262">
        <v>0</v>
      </c>
      <c r="K38" s="268">
        <v>0</v>
      </c>
      <c r="L38" s="268">
        <v>0</v>
      </c>
      <c r="M38" s="268">
        <v>0</v>
      </c>
      <c r="N38" s="268">
        <v>0</v>
      </c>
      <c r="O38" s="261">
        <v>0</v>
      </c>
      <c r="P38" s="261">
        <v>0</v>
      </c>
      <c r="Q38" s="269">
        <v>0</v>
      </c>
      <c r="R38" s="269">
        <v>0</v>
      </c>
      <c r="S38" s="268">
        <v>0</v>
      </c>
      <c r="T38" s="261">
        <v>0</v>
      </c>
      <c r="U38" s="268">
        <v>0</v>
      </c>
      <c r="V38" s="261">
        <f aca="true" t="shared" si="7" ref="V38:V45">C38+D38</f>
        <v>0</v>
      </c>
      <c r="W38" s="261">
        <f>'[2]L02'!C260</f>
        <v>0</v>
      </c>
      <c r="X38" s="261">
        <f aca="true" t="shared" si="8" ref="X38:X45">V38-W38</f>
        <v>0</v>
      </c>
      <c r="Y38" s="261">
        <v>0</v>
      </c>
    </row>
    <row r="39" spans="1:25" ht="16.5" customHeight="1">
      <c r="A39" s="259">
        <v>20202</v>
      </c>
      <c r="B39" s="266" t="s">
        <v>1335</v>
      </c>
      <c r="C39" s="268">
        <v>0</v>
      </c>
      <c r="D39" s="261">
        <f t="shared" si="6"/>
        <v>0</v>
      </c>
      <c r="E39" s="268">
        <v>0</v>
      </c>
      <c r="F39" s="268">
        <v>0</v>
      </c>
      <c r="G39" s="269">
        <v>0</v>
      </c>
      <c r="H39" s="262">
        <v>0</v>
      </c>
      <c r="I39" s="262">
        <v>0</v>
      </c>
      <c r="J39" s="262">
        <v>0</v>
      </c>
      <c r="K39" s="268">
        <v>0</v>
      </c>
      <c r="L39" s="268">
        <v>0</v>
      </c>
      <c r="M39" s="268">
        <v>0</v>
      </c>
      <c r="N39" s="268">
        <v>0</v>
      </c>
      <c r="O39" s="261">
        <v>0</v>
      </c>
      <c r="P39" s="261">
        <v>0</v>
      </c>
      <c r="Q39" s="269">
        <v>0</v>
      </c>
      <c r="R39" s="269">
        <v>0</v>
      </c>
      <c r="S39" s="268">
        <v>0</v>
      </c>
      <c r="T39" s="261">
        <v>0</v>
      </c>
      <c r="U39" s="268">
        <v>0</v>
      </c>
      <c r="V39" s="261">
        <f t="shared" si="7"/>
        <v>0</v>
      </c>
      <c r="W39" s="261">
        <f>'[2]L02'!C267</f>
        <v>0</v>
      </c>
      <c r="X39" s="261">
        <f t="shared" si="8"/>
        <v>0</v>
      </c>
      <c r="Y39" s="261">
        <v>0</v>
      </c>
    </row>
    <row r="40" spans="1:25" ht="16.5" customHeight="1">
      <c r="A40" s="259">
        <v>20203</v>
      </c>
      <c r="B40" s="266" t="s">
        <v>1341</v>
      </c>
      <c r="C40" s="268">
        <v>0</v>
      </c>
      <c r="D40" s="261">
        <f t="shared" si="6"/>
        <v>0</v>
      </c>
      <c r="E40" s="268">
        <v>0</v>
      </c>
      <c r="F40" s="268">
        <v>0</v>
      </c>
      <c r="G40" s="269">
        <v>0</v>
      </c>
      <c r="H40" s="262">
        <v>0</v>
      </c>
      <c r="I40" s="262">
        <v>0</v>
      </c>
      <c r="J40" s="262">
        <v>0</v>
      </c>
      <c r="K40" s="268">
        <v>0</v>
      </c>
      <c r="L40" s="268">
        <v>0</v>
      </c>
      <c r="M40" s="268">
        <v>0</v>
      </c>
      <c r="N40" s="268">
        <v>0</v>
      </c>
      <c r="O40" s="261">
        <v>0</v>
      </c>
      <c r="P40" s="261">
        <v>0</v>
      </c>
      <c r="Q40" s="269">
        <v>0</v>
      </c>
      <c r="R40" s="269">
        <v>0</v>
      </c>
      <c r="S40" s="268">
        <v>0</v>
      </c>
      <c r="T40" s="261">
        <v>0</v>
      </c>
      <c r="U40" s="268">
        <v>0</v>
      </c>
      <c r="V40" s="261">
        <f t="shared" si="7"/>
        <v>0</v>
      </c>
      <c r="W40" s="261">
        <f>'[2]L02'!C270</f>
        <v>0</v>
      </c>
      <c r="X40" s="261">
        <f t="shared" si="8"/>
        <v>0</v>
      </c>
      <c r="Y40" s="261">
        <v>0</v>
      </c>
    </row>
    <row r="41" spans="1:25" ht="16.5" customHeight="1">
      <c r="A41" s="259">
        <v>20204</v>
      </c>
      <c r="B41" s="266" t="s">
        <v>1355</v>
      </c>
      <c r="C41" s="268">
        <v>0</v>
      </c>
      <c r="D41" s="261">
        <f t="shared" si="6"/>
        <v>0</v>
      </c>
      <c r="E41" s="268">
        <v>0</v>
      </c>
      <c r="F41" s="268">
        <v>0</v>
      </c>
      <c r="G41" s="269">
        <v>0</v>
      </c>
      <c r="H41" s="262">
        <v>0</v>
      </c>
      <c r="I41" s="262">
        <v>0</v>
      </c>
      <c r="J41" s="262">
        <v>0</v>
      </c>
      <c r="K41" s="268">
        <v>0</v>
      </c>
      <c r="L41" s="268">
        <v>0</v>
      </c>
      <c r="M41" s="268">
        <v>0</v>
      </c>
      <c r="N41" s="268">
        <v>0</v>
      </c>
      <c r="O41" s="261">
        <v>0</v>
      </c>
      <c r="P41" s="261">
        <v>0</v>
      </c>
      <c r="Q41" s="269">
        <v>0</v>
      </c>
      <c r="R41" s="269">
        <v>0</v>
      </c>
      <c r="S41" s="268">
        <v>0</v>
      </c>
      <c r="T41" s="261">
        <v>0</v>
      </c>
      <c r="U41" s="268">
        <v>0</v>
      </c>
      <c r="V41" s="261">
        <f t="shared" si="7"/>
        <v>0</v>
      </c>
      <c r="W41" s="261">
        <f>'[2]L02'!C277</f>
        <v>0</v>
      </c>
      <c r="X41" s="261">
        <f t="shared" si="8"/>
        <v>0</v>
      </c>
      <c r="Y41" s="261">
        <v>0</v>
      </c>
    </row>
    <row r="42" spans="1:25" ht="16.5" customHeight="1">
      <c r="A42" s="259">
        <v>20205</v>
      </c>
      <c r="B42" s="266" t="s">
        <v>1367</v>
      </c>
      <c r="C42" s="268">
        <v>0</v>
      </c>
      <c r="D42" s="261">
        <f t="shared" si="6"/>
        <v>0</v>
      </c>
      <c r="E42" s="268">
        <v>0</v>
      </c>
      <c r="F42" s="268">
        <v>0</v>
      </c>
      <c r="G42" s="269">
        <v>0</v>
      </c>
      <c r="H42" s="262">
        <v>0</v>
      </c>
      <c r="I42" s="262">
        <v>0</v>
      </c>
      <c r="J42" s="262">
        <v>0</v>
      </c>
      <c r="K42" s="268">
        <v>0</v>
      </c>
      <c r="L42" s="268">
        <v>0</v>
      </c>
      <c r="M42" s="268">
        <v>0</v>
      </c>
      <c r="N42" s="268">
        <v>0</v>
      </c>
      <c r="O42" s="261">
        <v>0</v>
      </c>
      <c r="P42" s="261">
        <v>0</v>
      </c>
      <c r="Q42" s="269">
        <v>0</v>
      </c>
      <c r="R42" s="269">
        <v>0</v>
      </c>
      <c r="S42" s="268">
        <v>0</v>
      </c>
      <c r="T42" s="261">
        <v>0</v>
      </c>
      <c r="U42" s="268">
        <v>0</v>
      </c>
      <c r="V42" s="261">
        <f t="shared" si="7"/>
        <v>0</v>
      </c>
      <c r="W42" s="261">
        <f>'[2]L02'!C283</f>
        <v>0</v>
      </c>
      <c r="X42" s="261">
        <f t="shared" si="8"/>
        <v>0</v>
      </c>
      <c r="Y42" s="261">
        <v>0</v>
      </c>
    </row>
    <row r="43" spans="1:25" ht="16.5" customHeight="1">
      <c r="A43" s="259">
        <v>20206</v>
      </c>
      <c r="B43" s="266" t="s">
        <v>276</v>
      </c>
      <c r="C43" s="268">
        <v>0</v>
      </c>
      <c r="D43" s="261">
        <f t="shared" si="6"/>
        <v>0</v>
      </c>
      <c r="E43" s="268">
        <v>0</v>
      </c>
      <c r="F43" s="268">
        <v>0</v>
      </c>
      <c r="G43" s="269">
        <v>0</v>
      </c>
      <c r="H43" s="262">
        <v>0</v>
      </c>
      <c r="I43" s="262">
        <v>0</v>
      </c>
      <c r="J43" s="262">
        <v>0</v>
      </c>
      <c r="K43" s="268">
        <v>0</v>
      </c>
      <c r="L43" s="268">
        <v>0</v>
      </c>
      <c r="M43" s="268">
        <v>0</v>
      </c>
      <c r="N43" s="268">
        <v>0</v>
      </c>
      <c r="O43" s="261">
        <v>0</v>
      </c>
      <c r="P43" s="261">
        <v>0</v>
      </c>
      <c r="Q43" s="269">
        <v>0</v>
      </c>
      <c r="R43" s="269">
        <v>0</v>
      </c>
      <c r="S43" s="268">
        <v>0</v>
      </c>
      <c r="T43" s="261">
        <v>0</v>
      </c>
      <c r="U43" s="268">
        <v>0</v>
      </c>
      <c r="V43" s="261">
        <f t="shared" si="7"/>
        <v>0</v>
      </c>
      <c r="W43" s="261">
        <f>'[2]L02'!C287</f>
        <v>0</v>
      </c>
      <c r="X43" s="261">
        <f t="shared" si="8"/>
        <v>0</v>
      </c>
      <c r="Y43" s="261">
        <v>0</v>
      </c>
    </row>
    <row r="44" spans="1:25" ht="16.5" customHeight="1">
      <c r="A44" s="259">
        <v>20207</v>
      </c>
      <c r="B44" s="266" t="s">
        <v>1379</v>
      </c>
      <c r="C44" s="268">
        <v>0</v>
      </c>
      <c r="D44" s="261">
        <f t="shared" si="6"/>
        <v>0</v>
      </c>
      <c r="E44" s="268">
        <v>0</v>
      </c>
      <c r="F44" s="268">
        <v>0</v>
      </c>
      <c r="G44" s="269">
        <v>0</v>
      </c>
      <c r="H44" s="262">
        <v>0</v>
      </c>
      <c r="I44" s="262">
        <v>0</v>
      </c>
      <c r="J44" s="262">
        <v>0</v>
      </c>
      <c r="K44" s="268">
        <v>0</v>
      </c>
      <c r="L44" s="268">
        <v>0</v>
      </c>
      <c r="M44" s="268">
        <v>0</v>
      </c>
      <c r="N44" s="268">
        <v>0</v>
      </c>
      <c r="O44" s="261">
        <v>0</v>
      </c>
      <c r="P44" s="261">
        <v>0</v>
      </c>
      <c r="Q44" s="269">
        <v>0</v>
      </c>
      <c r="R44" s="269">
        <v>0</v>
      </c>
      <c r="S44" s="268">
        <v>0</v>
      </c>
      <c r="T44" s="261">
        <v>0</v>
      </c>
      <c r="U44" s="268">
        <v>0</v>
      </c>
      <c r="V44" s="261">
        <f t="shared" si="7"/>
        <v>0</v>
      </c>
      <c r="W44" s="261">
        <f>'[2]L02'!C289</f>
        <v>0</v>
      </c>
      <c r="X44" s="261">
        <f t="shared" si="8"/>
        <v>0</v>
      </c>
      <c r="Y44" s="261">
        <v>0</v>
      </c>
    </row>
    <row r="45" spans="1:25" ht="16.5" customHeight="1">
      <c r="A45" s="259">
        <v>20299</v>
      </c>
      <c r="B45" s="266" t="s">
        <v>277</v>
      </c>
      <c r="C45" s="268">
        <v>0</v>
      </c>
      <c r="D45" s="261">
        <f t="shared" si="6"/>
        <v>0</v>
      </c>
      <c r="E45" s="268">
        <v>0</v>
      </c>
      <c r="F45" s="268">
        <v>0</v>
      </c>
      <c r="G45" s="269">
        <v>0</v>
      </c>
      <c r="H45" s="262">
        <v>0</v>
      </c>
      <c r="I45" s="262">
        <v>0</v>
      </c>
      <c r="J45" s="262">
        <v>0</v>
      </c>
      <c r="K45" s="268">
        <v>0</v>
      </c>
      <c r="L45" s="268">
        <v>0</v>
      </c>
      <c r="M45" s="268">
        <v>0</v>
      </c>
      <c r="N45" s="268">
        <v>0</v>
      </c>
      <c r="O45" s="261">
        <v>0</v>
      </c>
      <c r="P45" s="261">
        <v>0</v>
      </c>
      <c r="Q45" s="269">
        <v>0</v>
      </c>
      <c r="R45" s="269">
        <v>0</v>
      </c>
      <c r="S45" s="268">
        <v>0</v>
      </c>
      <c r="T45" s="261">
        <v>0</v>
      </c>
      <c r="U45" s="268">
        <v>0</v>
      </c>
      <c r="V45" s="261">
        <f t="shared" si="7"/>
        <v>0</v>
      </c>
      <c r="W45" s="261">
        <f>'[2]L02'!C294</f>
        <v>0</v>
      </c>
      <c r="X45" s="261">
        <f t="shared" si="8"/>
        <v>0</v>
      </c>
      <c r="Y45" s="261">
        <v>0</v>
      </c>
    </row>
    <row r="46" spans="1:25" ht="16.5" customHeight="1">
      <c r="A46" s="259">
        <v>203</v>
      </c>
      <c r="B46" s="263" t="s">
        <v>1393</v>
      </c>
      <c r="C46" s="261">
        <f aca="true" t="shared" si="9" ref="C46:Y46">SUM(C47:C51)</f>
        <v>96</v>
      </c>
      <c r="D46" s="261">
        <f t="shared" si="9"/>
        <v>52</v>
      </c>
      <c r="E46" s="261">
        <f t="shared" si="9"/>
        <v>0</v>
      </c>
      <c r="F46" s="261">
        <f t="shared" si="9"/>
        <v>0</v>
      </c>
      <c r="G46" s="262">
        <f t="shared" si="9"/>
        <v>0</v>
      </c>
      <c r="H46" s="262">
        <f t="shared" si="9"/>
        <v>0</v>
      </c>
      <c r="I46" s="262">
        <f t="shared" si="9"/>
        <v>0</v>
      </c>
      <c r="J46" s="262">
        <f t="shared" si="9"/>
        <v>0</v>
      </c>
      <c r="K46" s="261">
        <f t="shared" si="9"/>
        <v>52</v>
      </c>
      <c r="L46" s="261">
        <f t="shared" si="9"/>
        <v>0</v>
      </c>
      <c r="M46" s="261">
        <f t="shared" si="9"/>
        <v>0</v>
      </c>
      <c r="N46" s="261">
        <f t="shared" si="9"/>
        <v>0</v>
      </c>
      <c r="O46" s="261">
        <f t="shared" si="9"/>
        <v>0</v>
      </c>
      <c r="P46" s="261">
        <f t="shared" si="9"/>
        <v>0</v>
      </c>
      <c r="Q46" s="262">
        <f t="shared" si="9"/>
        <v>0</v>
      </c>
      <c r="R46" s="262">
        <f t="shared" si="9"/>
        <v>0</v>
      </c>
      <c r="S46" s="261">
        <f t="shared" si="9"/>
        <v>0</v>
      </c>
      <c r="T46" s="261">
        <f t="shared" si="9"/>
        <v>0</v>
      </c>
      <c r="U46" s="261">
        <f t="shared" si="9"/>
        <v>0</v>
      </c>
      <c r="V46" s="261">
        <f t="shared" si="9"/>
        <v>148</v>
      </c>
      <c r="W46" s="261">
        <f t="shared" si="9"/>
        <v>148</v>
      </c>
      <c r="X46" s="261">
        <f t="shared" si="9"/>
        <v>0</v>
      </c>
      <c r="Y46" s="261">
        <f t="shared" si="9"/>
        <v>0</v>
      </c>
    </row>
    <row r="47" spans="1:25" ht="16.5" customHeight="1">
      <c r="A47" s="259">
        <v>20301</v>
      </c>
      <c r="B47" s="266" t="s">
        <v>278</v>
      </c>
      <c r="C47" s="268">
        <v>0</v>
      </c>
      <c r="D47" s="261">
        <f>SUM(E47:U47)</f>
        <v>0</v>
      </c>
      <c r="E47" s="268">
        <v>0</v>
      </c>
      <c r="F47" s="268">
        <v>0</v>
      </c>
      <c r="G47" s="269">
        <v>0</v>
      </c>
      <c r="H47" s="262">
        <v>0</v>
      </c>
      <c r="I47" s="262">
        <v>0</v>
      </c>
      <c r="J47" s="262">
        <v>0</v>
      </c>
      <c r="K47" s="268">
        <v>0</v>
      </c>
      <c r="L47" s="268">
        <v>0</v>
      </c>
      <c r="M47" s="268">
        <v>0</v>
      </c>
      <c r="N47" s="268">
        <v>0</v>
      </c>
      <c r="O47" s="261">
        <v>0</v>
      </c>
      <c r="P47" s="261">
        <v>0</v>
      </c>
      <c r="Q47" s="269">
        <v>0</v>
      </c>
      <c r="R47" s="269">
        <v>0</v>
      </c>
      <c r="S47" s="268">
        <v>0</v>
      </c>
      <c r="T47" s="261">
        <v>0</v>
      </c>
      <c r="U47" s="268">
        <v>0</v>
      </c>
      <c r="V47" s="261">
        <f>C47+D47</f>
        <v>0</v>
      </c>
      <c r="W47" s="261">
        <f>'[2]L02'!C297</f>
        <v>0</v>
      </c>
      <c r="X47" s="261">
        <f>V47-W47</f>
        <v>0</v>
      </c>
      <c r="Y47" s="261">
        <v>0</v>
      </c>
    </row>
    <row r="48" spans="1:25" ht="16.5" customHeight="1">
      <c r="A48" s="259">
        <v>20304</v>
      </c>
      <c r="B48" s="266" t="s">
        <v>279</v>
      </c>
      <c r="C48" s="268">
        <v>0</v>
      </c>
      <c r="D48" s="261">
        <f>SUM(E48:U48)</f>
        <v>0</v>
      </c>
      <c r="E48" s="268">
        <v>0</v>
      </c>
      <c r="F48" s="268">
        <v>0</v>
      </c>
      <c r="G48" s="269">
        <v>0</v>
      </c>
      <c r="H48" s="262">
        <v>0</v>
      </c>
      <c r="I48" s="262">
        <v>0</v>
      </c>
      <c r="J48" s="262">
        <v>0</v>
      </c>
      <c r="K48" s="268">
        <v>0</v>
      </c>
      <c r="L48" s="268">
        <v>0</v>
      </c>
      <c r="M48" s="268">
        <v>0</v>
      </c>
      <c r="N48" s="268">
        <v>0</v>
      </c>
      <c r="O48" s="261">
        <v>0</v>
      </c>
      <c r="P48" s="261">
        <v>0</v>
      </c>
      <c r="Q48" s="269">
        <v>0</v>
      </c>
      <c r="R48" s="269">
        <v>0</v>
      </c>
      <c r="S48" s="268">
        <v>0</v>
      </c>
      <c r="T48" s="261">
        <v>0</v>
      </c>
      <c r="U48" s="268">
        <v>0</v>
      </c>
      <c r="V48" s="261">
        <f>C48+D48</f>
        <v>0</v>
      </c>
      <c r="W48" s="261">
        <f>'[2]L02'!C299</f>
        <v>0</v>
      </c>
      <c r="X48" s="261">
        <f>V48-W48</f>
        <v>0</v>
      </c>
      <c r="Y48" s="261">
        <v>0</v>
      </c>
    </row>
    <row r="49" spans="1:25" ht="16.5" customHeight="1">
      <c r="A49" s="259">
        <v>20305</v>
      </c>
      <c r="B49" s="266" t="s">
        <v>280</v>
      </c>
      <c r="C49" s="268">
        <v>0</v>
      </c>
      <c r="D49" s="261">
        <f>SUM(E49:U49)</f>
        <v>0</v>
      </c>
      <c r="E49" s="268">
        <v>0</v>
      </c>
      <c r="F49" s="268">
        <v>0</v>
      </c>
      <c r="G49" s="269">
        <v>0</v>
      </c>
      <c r="H49" s="277">
        <v>0</v>
      </c>
      <c r="I49" s="262">
        <v>0</v>
      </c>
      <c r="J49" s="262">
        <v>0</v>
      </c>
      <c r="K49" s="268">
        <v>0</v>
      </c>
      <c r="L49" s="268">
        <v>0</v>
      </c>
      <c r="M49" s="268">
        <v>0</v>
      </c>
      <c r="N49" s="268">
        <v>0</v>
      </c>
      <c r="O49" s="261">
        <v>0</v>
      </c>
      <c r="P49" s="261">
        <v>0</v>
      </c>
      <c r="Q49" s="269">
        <v>0</v>
      </c>
      <c r="R49" s="269">
        <v>0</v>
      </c>
      <c r="S49" s="268">
        <v>0</v>
      </c>
      <c r="T49" s="261">
        <v>0</v>
      </c>
      <c r="U49" s="268">
        <v>0</v>
      </c>
      <c r="V49" s="261">
        <f>C49+D49</f>
        <v>0</v>
      </c>
      <c r="W49" s="261">
        <f>'[2]L02'!C301</f>
        <v>0</v>
      </c>
      <c r="X49" s="261">
        <f>V49-W49</f>
        <v>0</v>
      </c>
      <c r="Y49" s="261">
        <v>0</v>
      </c>
    </row>
    <row r="50" spans="1:25" ht="16.5" customHeight="1">
      <c r="A50" s="259">
        <v>20306</v>
      </c>
      <c r="B50" s="266" t="s">
        <v>1407</v>
      </c>
      <c r="C50" s="268">
        <v>88</v>
      </c>
      <c r="D50" s="261">
        <f>SUM(E50:U50)</f>
        <v>60</v>
      </c>
      <c r="E50" s="268">
        <v>0</v>
      </c>
      <c r="F50" s="268">
        <v>0</v>
      </c>
      <c r="G50" s="269">
        <v>0</v>
      </c>
      <c r="H50" s="262">
        <v>0</v>
      </c>
      <c r="I50" s="278">
        <v>0</v>
      </c>
      <c r="J50" s="262">
        <v>0</v>
      </c>
      <c r="K50" s="268">
        <v>60</v>
      </c>
      <c r="L50" s="268">
        <v>0</v>
      </c>
      <c r="M50" s="268">
        <v>0</v>
      </c>
      <c r="N50" s="268">
        <v>0</v>
      </c>
      <c r="O50" s="261">
        <v>0</v>
      </c>
      <c r="P50" s="261">
        <v>0</v>
      </c>
      <c r="Q50" s="269">
        <v>0</v>
      </c>
      <c r="R50" s="269">
        <v>0</v>
      </c>
      <c r="S50" s="268">
        <v>0</v>
      </c>
      <c r="T50" s="261">
        <v>0</v>
      </c>
      <c r="U50" s="268">
        <v>0</v>
      </c>
      <c r="V50" s="261">
        <f>C50+D50</f>
        <v>148</v>
      </c>
      <c r="W50" s="261">
        <f>'[2]L02'!C303</f>
        <v>148</v>
      </c>
      <c r="X50" s="261">
        <f>V50-W50</f>
        <v>0</v>
      </c>
      <c r="Y50" s="261">
        <v>0</v>
      </c>
    </row>
    <row r="51" spans="1:25" ht="16.5" customHeight="1">
      <c r="A51" s="259">
        <v>20399</v>
      </c>
      <c r="B51" s="266" t="s">
        <v>281</v>
      </c>
      <c r="C51" s="268">
        <v>8</v>
      </c>
      <c r="D51" s="261">
        <f>SUM(E51:U51)</f>
        <v>-8</v>
      </c>
      <c r="E51" s="268">
        <v>0</v>
      </c>
      <c r="F51" s="268">
        <v>0</v>
      </c>
      <c r="G51" s="269">
        <v>0</v>
      </c>
      <c r="H51" s="279">
        <v>0</v>
      </c>
      <c r="I51" s="262">
        <v>0</v>
      </c>
      <c r="J51" s="262">
        <v>0</v>
      </c>
      <c r="K51" s="268">
        <v>-8</v>
      </c>
      <c r="L51" s="268">
        <v>0</v>
      </c>
      <c r="M51" s="268">
        <v>0</v>
      </c>
      <c r="N51" s="268">
        <v>0</v>
      </c>
      <c r="O51" s="261">
        <v>0</v>
      </c>
      <c r="P51" s="261">
        <v>0</v>
      </c>
      <c r="Q51" s="269">
        <v>0</v>
      </c>
      <c r="R51" s="269">
        <v>0</v>
      </c>
      <c r="S51" s="268">
        <v>0</v>
      </c>
      <c r="T51" s="261">
        <v>0</v>
      </c>
      <c r="U51" s="268">
        <v>0</v>
      </c>
      <c r="V51" s="261">
        <f>C51+D51</f>
        <v>0</v>
      </c>
      <c r="W51" s="261">
        <f>'[2]L02'!C312</f>
        <v>0</v>
      </c>
      <c r="X51" s="261">
        <f>V51-W51</f>
        <v>0</v>
      </c>
      <c r="Y51" s="261">
        <v>0</v>
      </c>
    </row>
    <row r="52" spans="1:25" ht="16.5" customHeight="1">
      <c r="A52" s="259">
        <v>204</v>
      </c>
      <c r="B52" s="263" t="s">
        <v>1429</v>
      </c>
      <c r="C52" s="261">
        <f aca="true" t="shared" si="10" ref="C52:Y52">SUM(C53:C63)</f>
        <v>4400</v>
      </c>
      <c r="D52" s="261">
        <f t="shared" si="10"/>
        <v>2705</v>
      </c>
      <c r="E52" s="261">
        <f t="shared" si="10"/>
        <v>111</v>
      </c>
      <c r="F52" s="261">
        <f t="shared" si="10"/>
        <v>0</v>
      </c>
      <c r="G52" s="262">
        <f t="shared" si="10"/>
        <v>1733</v>
      </c>
      <c r="H52" s="262">
        <f t="shared" si="10"/>
        <v>80</v>
      </c>
      <c r="I52" s="262">
        <f t="shared" si="10"/>
        <v>0</v>
      </c>
      <c r="J52" s="262">
        <f t="shared" si="10"/>
        <v>0</v>
      </c>
      <c r="K52" s="261">
        <f t="shared" si="10"/>
        <v>781</v>
      </c>
      <c r="L52" s="261">
        <f t="shared" si="10"/>
        <v>0</v>
      </c>
      <c r="M52" s="261">
        <f t="shared" si="10"/>
        <v>0</v>
      </c>
      <c r="N52" s="261">
        <f t="shared" si="10"/>
        <v>0</v>
      </c>
      <c r="O52" s="261">
        <f t="shared" si="10"/>
        <v>0</v>
      </c>
      <c r="P52" s="261">
        <f t="shared" si="10"/>
        <v>0</v>
      </c>
      <c r="Q52" s="262">
        <f t="shared" si="10"/>
        <v>0</v>
      </c>
      <c r="R52" s="262">
        <f t="shared" si="10"/>
        <v>0</v>
      </c>
      <c r="S52" s="261">
        <f t="shared" si="10"/>
        <v>0</v>
      </c>
      <c r="T52" s="261">
        <f t="shared" si="10"/>
        <v>0</v>
      </c>
      <c r="U52" s="261">
        <f t="shared" si="10"/>
        <v>0</v>
      </c>
      <c r="V52" s="261">
        <f t="shared" si="10"/>
        <v>7105</v>
      </c>
      <c r="W52" s="261">
        <f t="shared" si="10"/>
        <v>7101</v>
      </c>
      <c r="X52" s="261">
        <f t="shared" si="10"/>
        <v>4</v>
      </c>
      <c r="Y52" s="261">
        <f t="shared" si="10"/>
        <v>4</v>
      </c>
    </row>
    <row r="53" spans="1:25" ht="16.5" customHeight="1">
      <c r="A53" s="259">
        <v>20401</v>
      </c>
      <c r="B53" s="266" t="s">
        <v>1431</v>
      </c>
      <c r="C53" s="268">
        <v>328</v>
      </c>
      <c r="D53" s="261">
        <f aca="true" t="shared" si="11" ref="D53:D63">SUM(E53:U53)</f>
        <v>-328</v>
      </c>
      <c r="E53" s="268">
        <v>0</v>
      </c>
      <c r="F53" s="268">
        <v>0</v>
      </c>
      <c r="G53" s="269">
        <v>0</v>
      </c>
      <c r="H53" s="262">
        <v>0</v>
      </c>
      <c r="I53" s="262">
        <v>0</v>
      </c>
      <c r="J53" s="262">
        <v>0</v>
      </c>
      <c r="K53" s="268">
        <v>-328</v>
      </c>
      <c r="L53" s="268">
        <v>0</v>
      </c>
      <c r="M53" s="268">
        <v>0</v>
      </c>
      <c r="N53" s="268">
        <v>0</v>
      </c>
      <c r="O53" s="261">
        <v>0</v>
      </c>
      <c r="P53" s="261">
        <v>0</v>
      </c>
      <c r="Q53" s="269">
        <v>0</v>
      </c>
      <c r="R53" s="269">
        <v>0</v>
      </c>
      <c r="S53" s="268">
        <v>0</v>
      </c>
      <c r="T53" s="261">
        <v>0</v>
      </c>
      <c r="U53" s="268">
        <v>0</v>
      </c>
      <c r="V53" s="261">
        <f aca="true" t="shared" si="12" ref="V53:V63">C53+D53</f>
        <v>0</v>
      </c>
      <c r="W53" s="261">
        <f>'[2]L02'!C315</f>
        <v>0</v>
      </c>
      <c r="X53" s="261">
        <f aca="true" t="shared" si="13" ref="X53:X63">V53-W53</f>
        <v>0</v>
      </c>
      <c r="Y53" s="261">
        <v>0</v>
      </c>
    </row>
    <row r="54" spans="1:25" ht="16.5" customHeight="1">
      <c r="A54" s="259">
        <v>20402</v>
      </c>
      <c r="B54" s="266" t="s">
        <v>1453</v>
      </c>
      <c r="C54" s="268">
        <v>2863</v>
      </c>
      <c r="D54" s="261">
        <f t="shared" si="11"/>
        <v>1875</v>
      </c>
      <c r="E54" s="268">
        <v>31</v>
      </c>
      <c r="F54" s="268">
        <v>0</v>
      </c>
      <c r="G54" s="269">
        <v>942</v>
      </c>
      <c r="H54" s="262">
        <v>22</v>
      </c>
      <c r="I54" s="262">
        <v>0</v>
      </c>
      <c r="J54" s="262">
        <v>0</v>
      </c>
      <c r="K54" s="268">
        <v>880</v>
      </c>
      <c r="L54" s="268">
        <v>0</v>
      </c>
      <c r="M54" s="268">
        <v>0</v>
      </c>
      <c r="N54" s="268">
        <v>0</v>
      </c>
      <c r="O54" s="261">
        <v>0</v>
      </c>
      <c r="P54" s="261">
        <v>0</v>
      </c>
      <c r="Q54" s="269">
        <v>0</v>
      </c>
      <c r="R54" s="269">
        <v>0</v>
      </c>
      <c r="S54" s="268">
        <v>0</v>
      </c>
      <c r="T54" s="261">
        <v>0</v>
      </c>
      <c r="U54" s="268">
        <v>0</v>
      </c>
      <c r="V54" s="261">
        <f t="shared" si="12"/>
        <v>4738</v>
      </c>
      <c r="W54" s="261">
        <f>'[2]L02'!C326</f>
        <v>4738</v>
      </c>
      <c r="X54" s="261">
        <f t="shared" si="13"/>
        <v>0</v>
      </c>
      <c r="Y54" s="261">
        <v>0</v>
      </c>
    </row>
    <row r="55" spans="1:25" ht="16.5" customHeight="1">
      <c r="A55" s="259">
        <v>20403</v>
      </c>
      <c r="B55" s="266" t="s">
        <v>1494</v>
      </c>
      <c r="C55" s="268">
        <v>0</v>
      </c>
      <c r="D55" s="261">
        <f t="shared" si="11"/>
        <v>0</v>
      </c>
      <c r="E55" s="268">
        <v>0</v>
      </c>
      <c r="F55" s="268">
        <v>0</v>
      </c>
      <c r="G55" s="269">
        <v>0</v>
      </c>
      <c r="H55" s="262">
        <v>0</v>
      </c>
      <c r="I55" s="262">
        <v>0</v>
      </c>
      <c r="J55" s="262">
        <v>0</v>
      </c>
      <c r="K55" s="268">
        <v>0</v>
      </c>
      <c r="L55" s="268">
        <v>0</v>
      </c>
      <c r="M55" s="268">
        <v>0</v>
      </c>
      <c r="N55" s="268">
        <v>0</v>
      </c>
      <c r="O55" s="261">
        <v>0</v>
      </c>
      <c r="P55" s="261">
        <v>0</v>
      </c>
      <c r="Q55" s="269">
        <v>0</v>
      </c>
      <c r="R55" s="269">
        <v>0</v>
      </c>
      <c r="S55" s="268">
        <v>0</v>
      </c>
      <c r="T55" s="261">
        <v>0</v>
      </c>
      <c r="U55" s="268">
        <v>0</v>
      </c>
      <c r="V55" s="261">
        <f t="shared" si="12"/>
        <v>0</v>
      </c>
      <c r="W55" s="261">
        <f>'[2]L02'!C348</f>
        <v>0</v>
      </c>
      <c r="X55" s="261">
        <f t="shared" si="13"/>
        <v>0</v>
      </c>
      <c r="Y55" s="261">
        <v>0</v>
      </c>
    </row>
    <row r="56" spans="1:25" ht="16.5" customHeight="1">
      <c r="A56" s="259">
        <v>20404</v>
      </c>
      <c r="B56" s="266" t="s">
        <v>1504</v>
      </c>
      <c r="C56" s="268">
        <v>341</v>
      </c>
      <c r="D56" s="261">
        <f t="shared" si="11"/>
        <v>226</v>
      </c>
      <c r="E56" s="268">
        <v>0</v>
      </c>
      <c r="F56" s="268">
        <v>0</v>
      </c>
      <c r="G56" s="269">
        <v>158</v>
      </c>
      <c r="H56" s="262">
        <v>0</v>
      </c>
      <c r="I56" s="262">
        <v>0</v>
      </c>
      <c r="J56" s="262">
        <v>0</v>
      </c>
      <c r="K56" s="268">
        <v>68</v>
      </c>
      <c r="L56" s="268">
        <v>0</v>
      </c>
      <c r="M56" s="268">
        <v>0</v>
      </c>
      <c r="N56" s="268">
        <v>0</v>
      </c>
      <c r="O56" s="261">
        <v>0</v>
      </c>
      <c r="P56" s="261">
        <v>0</v>
      </c>
      <c r="Q56" s="269">
        <v>0</v>
      </c>
      <c r="R56" s="269">
        <v>0</v>
      </c>
      <c r="S56" s="268">
        <v>0</v>
      </c>
      <c r="T56" s="261">
        <v>0</v>
      </c>
      <c r="U56" s="268">
        <v>0</v>
      </c>
      <c r="V56" s="261">
        <f t="shared" si="12"/>
        <v>567</v>
      </c>
      <c r="W56" s="261">
        <f>'[2]L02'!C355</f>
        <v>567</v>
      </c>
      <c r="X56" s="261">
        <f t="shared" si="13"/>
        <v>0</v>
      </c>
      <c r="Y56" s="261">
        <v>0</v>
      </c>
    </row>
    <row r="57" spans="1:25" ht="16.5" customHeight="1">
      <c r="A57" s="259">
        <v>20405</v>
      </c>
      <c r="B57" s="266" t="s">
        <v>1524</v>
      </c>
      <c r="C57" s="268">
        <v>547</v>
      </c>
      <c r="D57" s="261">
        <f t="shared" si="11"/>
        <v>653</v>
      </c>
      <c r="E57" s="268">
        <v>60</v>
      </c>
      <c r="F57" s="268">
        <v>0</v>
      </c>
      <c r="G57" s="269">
        <v>315</v>
      </c>
      <c r="H57" s="262">
        <v>58</v>
      </c>
      <c r="I57" s="262">
        <v>0</v>
      </c>
      <c r="J57" s="262">
        <v>0</v>
      </c>
      <c r="K57" s="268">
        <v>220</v>
      </c>
      <c r="L57" s="268">
        <v>0</v>
      </c>
      <c r="M57" s="268">
        <v>0</v>
      </c>
      <c r="N57" s="268">
        <v>0</v>
      </c>
      <c r="O57" s="261">
        <v>0</v>
      </c>
      <c r="P57" s="261">
        <v>0</v>
      </c>
      <c r="Q57" s="269">
        <v>0</v>
      </c>
      <c r="R57" s="269">
        <v>0</v>
      </c>
      <c r="S57" s="268">
        <v>0</v>
      </c>
      <c r="T57" s="261">
        <v>0</v>
      </c>
      <c r="U57" s="268">
        <v>0</v>
      </c>
      <c r="V57" s="261">
        <f t="shared" si="12"/>
        <v>1200</v>
      </c>
      <c r="W57" s="261">
        <f>'[2]L02'!C367</f>
        <v>1200</v>
      </c>
      <c r="X57" s="261">
        <f t="shared" si="13"/>
        <v>0</v>
      </c>
      <c r="Y57" s="261">
        <v>0</v>
      </c>
    </row>
    <row r="58" spans="1:25" ht="16.5" customHeight="1">
      <c r="A58" s="259">
        <v>20406</v>
      </c>
      <c r="B58" s="266" t="s">
        <v>1538</v>
      </c>
      <c r="C58" s="268">
        <v>321</v>
      </c>
      <c r="D58" s="261">
        <f t="shared" si="11"/>
        <v>279</v>
      </c>
      <c r="E58" s="268">
        <v>20</v>
      </c>
      <c r="F58" s="268">
        <v>0</v>
      </c>
      <c r="G58" s="269">
        <v>318</v>
      </c>
      <c r="H58" s="262">
        <v>0</v>
      </c>
      <c r="I58" s="262">
        <v>0</v>
      </c>
      <c r="J58" s="262">
        <v>0</v>
      </c>
      <c r="K58" s="268">
        <v>-59</v>
      </c>
      <c r="L58" s="268">
        <v>0</v>
      </c>
      <c r="M58" s="268">
        <v>0</v>
      </c>
      <c r="N58" s="268">
        <v>0</v>
      </c>
      <c r="O58" s="261">
        <v>0</v>
      </c>
      <c r="P58" s="261">
        <v>0</v>
      </c>
      <c r="Q58" s="269">
        <v>0</v>
      </c>
      <c r="R58" s="269">
        <v>0</v>
      </c>
      <c r="S58" s="268">
        <v>0</v>
      </c>
      <c r="T58" s="261">
        <v>0</v>
      </c>
      <c r="U58" s="268">
        <v>0</v>
      </c>
      <c r="V58" s="261">
        <f t="shared" si="12"/>
        <v>600</v>
      </c>
      <c r="W58" s="261">
        <f>'[2]L02'!C376</f>
        <v>596</v>
      </c>
      <c r="X58" s="261">
        <f t="shared" si="13"/>
        <v>4</v>
      </c>
      <c r="Y58" s="261">
        <v>4</v>
      </c>
    </row>
    <row r="59" spans="1:25" ht="16.5" customHeight="1">
      <c r="A59" s="259">
        <v>20407</v>
      </c>
      <c r="B59" s="266" t="s">
        <v>1558</v>
      </c>
      <c r="C59" s="268">
        <v>0</v>
      </c>
      <c r="D59" s="261">
        <f t="shared" si="11"/>
        <v>0</v>
      </c>
      <c r="E59" s="268">
        <v>0</v>
      </c>
      <c r="F59" s="268">
        <v>0</v>
      </c>
      <c r="G59" s="269">
        <v>0</v>
      </c>
      <c r="H59" s="262">
        <v>0</v>
      </c>
      <c r="I59" s="262">
        <v>0</v>
      </c>
      <c r="J59" s="262">
        <v>0</v>
      </c>
      <c r="K59" s="268">
        <v>0</v>
      </c>
      <c r="L59" s="268">
        <v>0</v>
      </c>
      <c r="M59" s="268">
        <v>0</v>
      </c>
      <c r="N59" s="268">
        <v>0</v>
      </c>
      <c r="O59" s="261">
        <v>0</v>
      </c>
      <c r="P59" s="261">
        <v>0</v>
      </c>
      <c r="Q59" s="269">
        <v>0</v>
      </c>
      <c r="R59" s="269">
        <v>0</v>
      </c>
      <c r="S59" s="268">
        <v>0</v>
      </c>
      <c r="T59" s="261">
        <v>0</v>
      </c>
      <c r="U59" s="268">
        <v>0</v>
      </c>
      <c r="V59" s="261">
        <f t="shared" si="12"/>
        <v>0</v>
      </c>
      <c r="W59" s="261">
        <f>'[2]L02'!C388</f>
        <v>0</v>
      </c>
      <c r="X59" s="261">
        <f t="shared" si="13"/>
        <v>0</v>
      </c>
      <c r="Y59" s="261">
        <v>0</v>
      </c>
    </row>
    <row r="60" spans="1:25" ht="16.5" customHeight="1">
      <c r="A60" s="259">
        <v>20408</v>
      </c>
      <c r="B60" s="266" t="s">
        <v>1572</v>
      </c>
      <c r="C60" s="268">
        <v>0</v>
      </c>
      <c r="D60" s="261">
        <f t="shared" si="11"/>
        <v>0</v>
      </c>
      <c r="E60" s="268">
        <v>0</v>
      </c>
      <c r="F60" s="268">
        <v>0</v>
      </c>
      <c r="G60" s="269">
        <v>0</v>
      </c>
      <c r="H60" s="262">
        <v>0</v>
      </c>
      <c r="I60" s="262">
        <v>0</v>
      </c>
      <c r="J60" s="262">
        <v>0</v>
      </c>
      <c r="K60" s="268">
        <v>0</v>
      </c>
      <c r="L60" s="268">
        <v>0</v>
      </c>
      <c r="M60" s="268">
        <v>0</v>
      </c>
      <c r="N60" s="268">
        <v>0</v>
      </c>
      <c r="O60" s="261">
        <v>0</v>
      </c>
      <c r="P60" s="261">
        <v>0</v>
      </c>
      <c r="Q60" s="269">
        <v>0</v>
      </c>
      <c r="R60" s="269">
        <v>0</v>
      </c>
      <c r="S60" s="268">
        <v>0</v>
      </c>
      <c r="T60" s="261">
        <v>0</v>
      </c>
      <c r="U60" s="268">
        <v>0</v>
      </c>
      <c r="V60" s="261">
        <f t="shared" si="12"/>
        <v>0</v>
      </c>
      <c r="W60" s="261">
        <f>'[2]L02'!C397</f>
        <v>0</v>
      </c>
      <c r="X60" s="261">
        <f t="shared" si="13"/>
        <v>0</v>
      </c>
      <c r="Y60" s="261">
        <v>0</v>
      </c>
    </row>
    <row r="61" spans="1:25" ht="16.5" customHeight="1">
      <c r="A61" s="259">
        <v>20409</v>
      </c>
      <c r="B61" s="266" t="s">
        <v>1586</v>
      </c>
      <c r="C61" s="268">
        <v>0</v>
      </c>
      <c r="D61" s="261">
        <f t="shared" si="11"/>
        <v>0</v>
      </c>
      <c r="E61" s="268">
        <v>0</v>
      </c>
      <c r="F61" s="268">
        <v>0</v>
      </c>
      <c r="G61" s="269">
        <v>0</v>
      </c>
      <c r="H61" s="262">
        <v>0</v>
      </c>
      <c r="I61" s="262">
        <v>0</v>
      </c>
      <c r="J61" s="262">
        <v>0</v>
      </c>
      <c r="K61" s="268">
        <v>0</v>
      </c>
      <c r="L61" s="268">
        <v>0</v>
      </c>
      <c r="M61" s="268">
        <v>0</v>
      </c>
      <c r="N61" s="268">
        <v>0</v>
      </c>
      <c r="O61" s="261">
        <v>0</v>
      </c>
      <c r="P61" s="261">
        <v>0</v>
      </c>
      <c r="Q61" s="269">
        <v>0</v>
      </c>
      <c r="R61" s="269">
        <v>0</v>
      </c>
      <c r="S61" s="268">
        <v>0</v>
      </c>
      <c r="T61" s="261">
        <v>0</v>
      </c>
      <c r="U61" s="268">
        <v>0</v>
      </c>
      <c r="V61" s="261">
        <f t="shared" si="12"/>
        <v>0</v>
      </c>
      <c r="W61" s="261">
        <f>'[2]L02'!C406</f>
        <v>0</v>
      </c>
      <c r="X61" s="261">
        <f t="shared" si="13"/>
        <v>0</v>
      </c>
      <c r="Y61" s="261">
        <v>0</v>
      </c>
    </row>
    <row r="62" spans="1:25" ht="16.5" customHeight="1">
      <c r="A62" s="259">
        <v>20410</v>
      </c>
      <c r="B62" s="266" t="s">
        <v>1598</v>
      </c>
      <c r="C62" s="268">
        <v>0</v>
      </c>
      <c r="D62" s="261">
        <f t="shared" si="11"/>
        <v>0</v>
      </c>
      <c r="E62" s="268">
        <v>0</v>
      </c>
      <c r="F62" s="268">
        <v>0</v>
      </c>
      <c r="G62" s="269">
        <v>0</v>
      </c>
      <c r="H62" s="262">
        <v>0</v>
      </c>
      <c r="I62" s="262">
        <v>0</v>
      </c>
      <c r="J62" s="262">
        <v>0</v>
      </c>
      <c r="K62" s="268">
        <v>0</v>
      </c>
      <c r="L62" s="268">
        <v>0</v>
      </c>
      <c r="M62" s="268">
        <v>0</v>
      </c>
      <c r="N62" s="268">
        <v>0</v>
      </c>
      <c r="O62" s="261">
        <v>0</v>
      </c>
      <c r="P62" s="261">
        <v>0</v>
      </c>
      <c r="Q62" s="269">
        <v>0</v>
      </c>
      <c r="R62" s="269">
        <v>0</v>
      </c>
      <c r="S62" s="268">
        <v>0</v>
      </c>
      <c r="T62" s="261">
        <v>0</v>
      </c>
      <c r="U62" s="268">
        <v>0</v>
      </c>
      <c r="V62" s="261">
        <f t="shared" si="12"/>
        <v>0</v>
      </c>
      <c r="W62" s="261">
        <f>'[2]L02'!C414</f>
        <v>0</v>
      </c>
      <c r="X62" s="261">
        <f t="shared" si="13"/>
        <v>0</v>
      </c>
      <c r="Y62" s="261">
        <v>0</v>
      </c>
    </row>
    <row r="63" spans="1:25" ht="16.5" customHeight="1">
      <c r="A63" s="259">
        <v>20499</v>
      </c>
      <c r="B63" s="266" t="s">
        <v>282</v>
      </c>
      <c r="C63" s="268">
        <v>0</v>
      </c>
      <c r="D63" s="261">
        <f t="shared" si="11"/>
        <v>0</v>
      </c>
      <c r="E63" s="268">
        <v>0</v>
      </c>
      <c r="F63" s="268">
        <v>0</v>
      </c>
      <c r="G63" s="269">
        <v>0</v>
      </c>
      <c r="H63" s="262">
        <v>0</v>
      </c>
      <c r="I63" s="262">
        <v>0</v>
      </c>
      <c r="J63" s="262">
        <v>0</v>
      </c>
      <c r="K63" s="268">
        <v>0</v>
      </c>
      <c r="L63" s="268">
        <v>0</v>
      </c>
      <c r="M63" s="268">
        <v>0</v>
      </c>
      <c r="N63" s="268">
        <v>0</v>
      </c>
      <c r="O63" s="261">
        <v>0</v>
      </c>
      <c r="P63" s="261">
        <v>0</v>
      </c>
      <c r="Q63" s="269">
        <v>0</v>
      </c>
      <c r="R63" s="269">
        <v>0</v>
      </c>
      <c r="S63" s="268">
        <v>0</v>
      </c>
      <c r="T63" s="261">
        <v>0</v>
      </c>
      <c r="U63" s="268">
        <v>0</v>
      </c>
      <c r="V63" s="261">
        <f t="shared" si="12"/>
        <v>0</v>
      </c>
      <c r="W63" s="261">
        <f>'[2]L02'!C422</f>
        <v>0</v>
      </c>
      <c r="X63" s="261">
        <f t="shared" si="13"/>
        <v>0</v>
      </c>
      <c r="Y63" s="261">
        <v>0</v>
      </c>
    </row>
    <row r="64" spans="1:25" ht="16.5" customHeight="1">
      <c r="A64" s="259">
        <v>205</v>
      </c>
      <c r="B64" s="263" t="s">
        <v>500</v>
      </c>
      <c r="C64" s="261">
        <f aca="true" t="shared" si="14" ref="C64:Y64">SUM(C65:C74)</f>
        <v>19452</v>
      </c>
      <c r="D64" s="261">
        <f t="shared" si="14"/>
        <v>16858</v>
      </c>
      <c r="E64" s="261">
        <f t="shared" si="14"/>
        <v>6704</v>
      </c>
      <c r="F64" s="261">
        <f t="shared" si="14"/>
        <v>0</v>
      </c>
      <c r="G64" s="262">
        <f t="shared" si="14"/>
        <v>6172</v>
      </c>
      <c r="H64" s="262">
        <f t="shared" si="14"/>
        <v>326</v>
      </c>
      <c r="I64" s="262">
        <f t="shared" si="14"/>
        <v>0</v>
      </c>
      <c r="J64" s="262">
        <f t="shared" si="14"/>
        <v>0</v>
      </c>
      <c r="K64" s="261">
        <f t="shared" si="14"/>
        <v>2643</v>
      </c>
      <c r="L64" s="261">
        <f t="shared" si="14"/>
        <v>-178</v>
      </c>
      <c r="M64" s="261">
        <f t="shared" si="14"/>
        <v>0</v>
      </c>
      <c r="N64" s="261">
        <f t="shared" si="14"/>
        <v>0</v>
      </c>
      <c r="O64" s="261">
        <f t="shared" si="14"/>
        <v>0</v>
      </c>
      <c r="P64" s="261">
        <f t="shared" si="14"/>
        <v>1191</v>
      </c>
      <c r="Q64" s="262">
        <f t="shared" si="14"/>
        <v>0</v>
      </c>
      <c r="R64" s="262">
        <f t="shared" si="14"/>
        <v>0</v>
      </c>
      <c r="S64" s="261">
        <f t="shared" si="14"/>
        <v>0</v>
      </c>
      <c r="T64" s="261">
        <f t="shared" si="14"/>
        <v>0</v>
      </c>
      <c r="U64" s="261">
        <f t="shared" si="14"/>
        <v>0</v>
      </c>
      <c r="V64" s="261">
        <f t="shared" si="14"/>
        <v>36310</v>
      </c>
      <c r="W64" s="261">
        <f t="shared" si="14"/>
        <v>35671</v>
      </c>
      <c r="X64" s="261">
        <f t="shared" si="14"/>
        <v>639</v>
      </c>
      <c r="Y64" s="261">
        <f t="shared" si="14"/>
        <v>639</v>
      </c>
    </row>
    <row r="65" spans="1:25" ht="16.5" customHeight="1">
      <c r="A65" s="259">
        <v>20501</v>
      </c>
      <c r="B65" s="266" t="s">
        <v>1618</v>
      </c>
      <c r="C65" s="268">
        <v>1297</v>
      </c>
      <c r="D65" s="261">
        <f aca="true" t="shared" si="15" ref="D65:D74">SUM(E65:U65)</f>
        <v>-212</v>
      </c>
      <c r="E65" s="268">
        <v>0</v>
      </c>
      <c r="F65" s="268">
        <v>0</v>
      </c>
      <c r="G65" s="269">
        <v>0</v>
      </c>
      <c r="H65" s="262">
        <v>0</v>
      </c>
      <c r="I65" s="262">
        <v>0</v>
      </c>
      <c r="J65" s="262">
        <v>0</v>
      </c>
      <c r="K65" s="268">
        <v>-212</v>
      </c>
      <c r="L65" s="268">
        <v>0</v>
      </c>
      <c r="M65" s="268">
        <v>0</v>
      </c>
      <c r="N65" s="268">
        <v>0</v>
      </c>
      <c r="O65" s="261">
        <v>0</v>
      </c>
      <c r="P65" s="261">
        <v>0</v>
      </c>
      <c r="Q65" s="269">
        <v>0</v>
      </c>
      <c r="R65" s="269">
        <v>0</v>
      </c>
      <c r="S65" s="268">
        <v>0</v>
      </c>
      <c r="T65" s="261">
        <v>0</v>
      </c>
      <c r="U65" s="268">
        <v>0</v>
      </c>
      <c r="V65" s="261">
        <f aca="true" t="shared" si="16" ref="V65:V74">C65+D65</f>
        <v>1085</v>
      </c>
      <c r="W65" s="261">
        <f>'[2]L02'!C426</f>
        <v>1085</v>
      </c>
      <c r="X65" s="261">
        <f aca="true" t="shared" si="17" ref="X65:X74">V65-W65</f>
        <v>0</v>
      </c>
      <c r="Y65" s="261">
        <v>0</v>
      </c>
    </row>
    <row r="66" spans="1:25" ht="16.5" customHeight="1">
      <c r="A66" s="259">
        <v>20502</v>
      </c>
      <c r="B66" s="266" t="s">
        <v>1624</v>
      </c>
      <c r="C66" s="268">
        <v>16673</v>
      </c>
      <c r="D66" s="261">
        <f t="shared" si="15"/>
        <v>16011</v>
      </c>
      <c r="E66" s="268">
        <v>6367</v>
      </c>
      <c r="F66" s="268">
        <v>0</v>
      </c>
      <c r="G66" s="269">
        <v>5839</v>
      </c>
      <c r="H66" s="262">
        <v>31</v>
      </c>
      <c r="I66" s="262">
        <v>0</v>
      </c>
      <c r="J66" s="262">
        <v>0</v>
      </c>
      <c r="K66" s="268">
        <v>2707</v>
      </c>
      <c r="L66" s="268">
        <v>0</v>
      </c>
      <c r="M66" s="268">
        <v>0</v>
      </c>
      <c r="N66" s="268">
        <v>0</v>
      </c>
      <c r="O66" s="261">
        <v>0</v>
      </c>
      <c r="P66" s="261">
        <v>1067</v>
      </c>
      <c r="Q66" s="269">
        <v>0</v>
      </c>
      <c r="R66" s="269">
        <v>0</v>
      </c>
      <c r="S66" s="268">
        <v>0</v>
      </c>
      <c r="T66" s="261">
        <v>0</v>
      </c>
      <c r="U66" s="268">
        <v>0</v>
      </c>
      <c r="V66" s="261">
        <f t="shared" si="16"/>
        <v>32684</v>
      </c>
      <c r="W66" s="261">
        <f>'[2]L02'!C431</f>
        <v>32684</v>
      </c>
      <c r="X66" s="261">
        <f t="shared" si="17"/>
        <v>0</v>
      </c>
      <c r="Y66" s="261">
        <v>0</v>
      </c>
    </row>
    <row r="67" spans="1:25" ht="16.5" customHeight="1">
      <c r="A67" s="259">
        <v>20503</v>
      </c>
      <c r="B67" s="266" t="s">
        <v>1641</v>
      </c>
      <c r="C67" s="268">
        <v>435</v>
      </c>
      <c r="D67" s="261">
        <f t="shared" si="15"/>
        <v>336</v>
      </c>
      <c r="E67" s="268">
        <v>4</v>
      </c>
      <c r="F67" s="268">
        <v>0</v>
      </c>
      <c r="G67" s="269">
        <v>330</v>
      </c>
      <c r="H67" s="262">
        <v>2</v>
      </c>
      <c r="I67" s="262">
        <v>0</v>
      </c>
      <c r="J67" s="262">
        <v>0</v>
      </c>
      <c r="K67" s="268">
        <v>0</v>
      </c>
      <c r="L67" s="268">
        <v>0</v>
      </c>
      <c r="M67" s="268">
        <v>0</v>
      </c>
      <c r="N67" s="268">
        <v>0</v>
      </c>
      <c r="O67" s="261">
        <v>0</v>
      </c>
      <c r="P67" s="261">
        <v>0</v>
      </c>
      <c r="Q67" s="269">
        <v>0</v>
      </c>
      <c r="R67" s="269">
        <v>0</v>
      </c>
      <c r="S67" s="268">
        <v>0</v>
      </c>
      <c r="T67" s="261">
        <v>0</v>
      </c>
      <c r="U67" s="268">
        <v>0</v>
      </c>
      <c r="V67" s="261">
        <f t="shared" si="16"/>
        <v>771</v>
      </c>
      <c r="W67" s="261">
        <f>'[2]L02'!C440</f>
        <v>771</v>
      </c>
      <c r="X67" s="261">
        <f t="shared" si="17"/>
        <v>0</v>
      </c>
      <c r="Y67" s="261">
        <v>0</v>
      </c>
    </row>
    <row r="68" spans="1:25" ht="16.5" customHeight="1">
      <c r="A68" s="259">
        <v>20504</v>
      </c>
      <c r="B68" s="266" t="s">
        <v>1655</v>
      </c>
      <c r="C68" s="268">
        <v>0</v>
      </c>
      <c r="D68" s="261">
        <f t="shared" si="15"/>
        <v>0</v>
      </c>
      <c r="E68" s="268">
        <v>0</v>
      </c>
      <c r="F68" s="268">
        <v>0</v>
      </c>
      <c r="G68" s="269">
        <v>0</v>
      </c>
      <c r="H68" s="262">
        <v>0</v>
      </c>
      <c r="I68" s="262">
        <v>0</v>
      </c>
      <c r="J68" s="262">
        <v>0</v>
      </c>
      <c r="K68" s="268">
        <v>0</v>
      </c>
      <c r="L68" s="268">
        <v>0</v>
      </c>
      <c r="M68" s="268">
        <v>0</v>
      </c>
      <c r="N68" s="268">
        <v>0</v>
      </c>
      <c r="O68" s="261">
        <v>0</v>
      </c>
      <c r="P68" s="261">
        <v>0</v>
      </c>
      <c r="Q68" s="269">
        <v>0</v>
      </c>
      <c r="R68" s="269">
        <v>0</v>
      </c>
      <c r="S68" s="268">
        <v>0</v>
      </c>
      <c r="T68" s="261">
        <v>0</v>
      </c>
      <c r="U68" s="268">
        <v>0</v>
      </c>
      <c r="V68" s="261">
        <f t="shared" si="16"/>
        <v>0</v>
      </c>
      <c r="W68" s="261">
        <f>'[2]L02'!C447</f>
        <v>0</v>
      </c>
      <c r="X68" s="261">
        <f t="shared" si="17"/>
        <v>0</v>
      </c>
      <c r="Y68" s="261">
        <v>0</v>
      </c>
    </row>
    <row r="69" spans="1:25" ht="16.5" customHeight="1">
      <c r="A69" s="259">
        <v>20505</v>
      </c>
      <c r="B69" s="266" t="s">
        <v>1667</v>
      </c>
      <c r="C69" s="268">
        <v>0</v>
      </c>
      <c r="D69" s="261">
        <f t="shared" si="15"/>
        <v>0</v>
      </c>
      <c r="E69" s="268">
        <v>0</v>
      </c>
      <c r="F69" s="268">
        <v>0</v>
      </c>
      <c r="G69" s="269">
        <v>0</v>
      </c>
      <c r="H69" s="262">
        <v>0</v>
      </c>
      <c r="I69" s="262">
        <v>0</v>
      </c>
      <c r="J69" s="262">
        <v>0</v>
      </c>
      <c r="K69" s="268">
        <v>0</v>
      </c>
      <c r="L69" s="268">
        <v>0</v>
      </c>
      <c r="M69" s="268">
        <v>0</v>
      </c>
      <c r="N69" s="268">
        <v>0</v>
      </c>
      <c r="O69" s="261">
        <v>0</v>
      </c>
      <c r="P69" s="261">
        <v>0</v>
      </c>
      <c r="Q69" s="269">
        <v>0</v>
      </c>
      <c r="R69" s="269">
        <v>0</v>
      </c>
      <c r="S69" s="268">
        <v>0</v>
      </c>
      <c r="T69" s="261">
        <v>0</v>
      </c>
      <c r="U69" s="268">
        <v>0</v>
      </c>
      <c r="V69" s="261">
        <f t="shared" si="16"/>
        <v>0</v>
      </c>
      <c r="W69" s="261">
        <f>'[2]L02'!C453</f>
        <v>0</v>
      </c>
      <c r="X69" s="261">
        <f t="shared" si="17"/>
        <v>0</v>
      </c>
      <c r="Y69" s="261">
        <v>0</v>
      </c>
    </row>
    <row r="70" spans="1:25" ht="16.5" customHeight="1">
      <c r="A70" s="259">
        <v>20506</v>
      </c>
      <c r="B70" s="266" t="s">
        <v>1675</v>
      </c>
      <c r="C70" s="268">
        <v>0</v>
      </c>
      <c r="D70" s="261">
        <f t="shared" si="15"/>
        <v>0</v>
      </c>
      <c r="E70" s="268">
        <v>0</v>
      </c>
      <c r="F70" s="268">
        <v>0</v>
      </c>
      <c r="G70" s="269">
        <v>0</v>
      </c>
      <c r="H70" s="262">
        <v>0</v>
      </c>
      <c r="I70" s="262">
        <v>0</v>
      </c>
      <c r="J70" s="262">
        <v>0</v>
      </c>
      <c r="K70" s="268">
        <v>0</v>
      </c>
      <c r="L70" s="268">
        <v>0</v>
      </c>
      <c r="M70" s="268">
        <v>0</v>
      </c>
      <c r="N70" s="268">
        <v>0</v>
      </c>
      <c r="O70" s="261">
        <v>0</v>
      </c>
      <c r="P70" s="261">
        <v>0</v>
      </c>
      <c r="Q70" s="269">
        <v>0</v>
      </c>
      <c r="R70" s="269">
        <v>0</v>
      </c>
      <c r="S70" s="268">
        <v>0</v>
      </c>
      <c r="T70" s="261">
        <v>0</v>
      </c>
      <c r="U70" s="268">
        <v>0</v>
      </c>
      <c r="V70" s="261">
        <f t="shared" si="16"/>
        <v>0</v>
      </c>
      <c r="W70" s="261">
        <f>'[2]L02'!C457</f>
        <v>0</v>
      </c>
      <c r="X70" s="261">
        <f t="shared" si="17"/>
        <v>0</v>
      </c>
      <c r="Y70" s="261">
        <v>0</v>
      </c>
    </row>
    <row r="71" spans="1:25" ht="16.5" customHeight="1">
      <c r="A71" s="259">
        <v>20507</v>
      </c>
      <c r="B71" s="266" t="s">
        <v>1683</v>
      </c>
      <c r="C71" s="268">
        <v>75</v>
      </c>
      <c r="D71" s="261">
        <f t="shared" si="15"/>
        <v>62</v>
      </c>
      <c r="E71" s="268">
        <v>0</v>
      </c>
      <c r="F71" s="268">
        <v>0</v>
      </c>
      <c r="G71" s="269">
        <v>3</v>
      </c>
      <c r="H71" s="262">
        <v>0</v>
      </c>
      <c r="I71" s="262">
        <v>0</v>
      </c>
      <c r="J71" s="262">
        <v>0</v>
      </c>
      <c r="K71" s="268">
        <v>59</v>
      </c>
      <c r="L71" s="268">
        <v>0</v>
      </c>
      <c r="M71" s="268">
        <v>0</v>
      </c>
      <c r="N71" s="268">
        <v>0</v>
      </c>
      <c r="O71" s="261">
        <v>0</v>
      </c>
      <c r="P71" s="261">
        <v>0</v>
      </c>
      <c r="Q71" s="269">
        <v>0</v>
      </c>
      <c r="R71" s="269">
        <v>0</v>
      </c>
      <c r="S71" s="268">
        <v>0</v>
      </c>
      <c r="T71" s="261">
        <v>0</v>
      </c>
      <c r="U71" s="268">
        <v>0</v>
      </c>
      <c r="V71" s="261">
        <f t="shared" si="16"/>
        <v>137</v>
      </c>
      <c r="W71" s="261">
        <f>'[2]L02'!C461</f>
        <v>137</v>
      </c>
      <c r="X71" s="261">
        <f t="shared" si="17"/>
        <v>0</v>
      </c>
      <c r="Y71" s="261">
        <v>0</v>
      </c>
    </row>
    <row r="72" spans="1:25" ht="16.5" customHeight="1">
      <c r="A72" s="259">
        <v>20508</v>
      </c>
      <c r="B72" s="266" t="s">
        <v>1690</v>
      </c>
      <c r="C72" s="268">
        <v>268</v>
      </c>
      <c r="D72" s="261">
        <f t="shared" si="15"/>
        <v>89</v>
      </c>
      <c r="E72" s="268">
        <v>0</v>
      </c>
      <c r="F72" s="268">
        <v>0</v>
      </c>
      <c r="G72" s="269">
        <v>0</v>
      </c>
      <c r="H72" s="262">
        <v>0</v>
      </c>
      <c r="I72" s="262">
        <v>0</v>
      </c>
      <c r="J72" s="262">
        <v>0</v>
      </c>
      <c r="K72" s="268">
        <v>89</v>
      </c>
      <c r="L72" s="268">
        <v>0</v>
      </c>
      <c r="M72" s="268">
        <v>0</v>
      </c>
      <c r="N72" s="268">
        <v>0</v>
      </c>
      <c r="O72" s="261">
        <v>0</v>
      </c>
      <c r="P72" s="261">
        <v>0</v>
      </c>
      <c r="Q72" s="269">
        <v>0</v>
      </c>
      <c r="R72" s="269">
        <v>0</v>
      </c>
      <c r="S72" s="268">
        <v>0</v>
      </c>
      <c r="T72" s="261">
        <v>0</v>
      </c>
      <c r="U72" s="268">
        <v>0</v>
      </c>
      <c r="V72" s="261">
        <f t="shared" si="16"/>
        <v>357</v>
      </c>
      <c r="W72" s="261">
        <f>'[2]L02'!C465</f>
        <v>357</v>
      </c>
      <c r="X72" s="261">
        <f t="shared" si="17"/>
        <v>0</v>
      </c>
      <c r="Y72" s="261">
        <v>0</v>
      </c>
    </row>
    <row r="73" spans="1:25" s="280" customFormat="1" ht="16.5" customHeight="1">
      <c r="A73" s="259">
        <v>20509</v>
      </c>
      <c r="B73" s="266" t="s">
        <v>1702</v>
      </c>
      <c r="C73" s="268">
        <v>704</v>
      </c>
      <c r="D73" s="261">
        <f t="shared" si="15"/>
        <v>239</v>
      </c>
      <c r="E73" s="268">
        <v>0</v>
      </c>
      <c r="F73" s="268">
        <v>0</v>
      </c>
      <c r="G73" s="269">
        <v>0</v>
      </c>
      <c r="H73" s="262">
        <v>293</v>
      </c>
      <c r="I73" s="262">
        <v>0</v>
      </c>
      <c r="J73" s="262">
        <v>0</v>
      </c>
      <c r="K73" s="268">
        <v>0</v>
      </c>
      <c r="L73" s="268">
        <v>-178</v>
      </c>
      <c r="M73" s="268">
        <v>0</v>
      </c>
      <c r="N73" s="268">
        <v>0</v>
      </c>
      <c r="O73" s="261">
        <v>0</v>
      </c>
      <c r="P73" s="261">
        <v>124</v>
      </c>
      <c r="Q73" s="269">
        <v>0</v>
      </c>
      <c r="R73" s="269">
        <v>0</v>
      </c>
      <c r="S73" s="268">
        <v>0</v>
      </c>
      <c r="T73" s="261">
        <v>0</v>
      </c>
      <c r="U73" s="268">
        <v>0</v>
      </c>
      <c r="V73" s="261">
        <f t="shared" si="16"/>
        <v>943</v>
      </c>
      <c r="W73" s="261">
        <f>'[2]L02'!C471</f>
        <v>637</v>
      </c>
      <c r="X73" s="261">
        <f t="shared" si="17"/>
        <v>306</v>
      </c>
      <c r="Y73" s="261">
        <v>306</v>
      </c>
    </row>
    <row r="74" spans="1:26" s="280" customFormat="1" ht="16.5" customHeight="1">
      <c r="A74" s="259">
        <v>20599</v>
      </c>
      <c r="B74" s="266" t="s">
        <v>283</v>
      </c>
      <c r="C74" s="268">
        <v>0</v>
      </c>
      <c r="D74" s="261">
        <f t="shared" si="15"/>
        <v>333</v>
      </c>
      <c r="E74" s="268">
        <v>333</v>
      </c>
      <c r="F74" s="268">
        <v>0</v>
      </c>
      <c r="G74" s="269">
        <v>0</v>
      </c>
      <c r="H74" s="262">
        <v>0</v>
      </c>
      <c r="I74" s="262">
        <v>0</v>
      </c>
      <c r="J74" s="262">
        <v>0</v>
      </c>
      <c r="K74" s="268">
        <v>0</v>
      </c>
      <c r="L74" s="268">
        <v>0</v>
      </c>
      <c r="M74" s="268">
        <v>0</v>
      </c>
      <c r="N74" s="268">
        <v>0</v>
      </c>
      <c r="O74" s="261">
        <v>0</v>
      </c>
      <c r="P74" s="261">
        <v>0</v>
      </c>
      <c r="Q74" s="269">
        <v>0</v>
      </c>
      <c r="R74" s="269">
        <v>0</v>
      </c>
      <c r="S74" s="268">
        <v>0</v>
      </c>
      <c r="T74" s="261">
        <v>0</v>
      </c>
      <c r="U74" s="268">
        <v>0</v>
      </c>
      <c r="V74" s="261">
        <f t="shared" si="16"/>
        <v>333</v>
      </c>
      <c r="W74" s="261">
        <f>'[2]L02'!C478</f>
        <v>0</v>
      </c>
      <c r="X74" s="261">
        <f t="shared" si="17"/>
        <v>333</v>
      </c>
      <c r="Y74" s="261">
        <v>333</v>
      </c>
      <c r="Z74" s="280" t="s">
        <v>855</v>
      </c>
    </row>
    <row r="75" spans="1:25" ht="16.5" customHeight="1">
      <c r="A75" s="259">
        <v>206</v>
      </c>
      <c r="B75" s="263" t="s">
        <v>522</v>
      </c>
      <c r="C75" s="261">
        <f aca="true" t="shared" si="18" ref="C75:Y75">SUM(C76:C85)</f>
        <v>1180</v>
      </c>
      <c r="D75" s="261">
        <f t="shared" si="18"/>
        <v>107</v>
      </c>
      <c r="E75" s="261">
        <f t="shared" si="18"/>
        <v>28</v>
      </c>
      <c r="F75" s="261">
        <f t="shared" si="18"/>
        <v>0</v>
      </c>
      <c r="G75" s="262">
        <f t="shared" si="18"/>
        <v>0</v>
      </c>
      <c r="H75" s="262">
        <f t="shared" si="18"/>
        <v>27</v>
      </c>
      <c r="I75" s="262">
        <f t="shared" si="18"/>
        <v>0</v>
      </c>
      <c r="J75" s="262">
        <f t="shared" si="18"/>
        <v>0</v>
      </c>
      <c r="K75" s="261">
        <f t="shared" si="18"/>
        <v>52</v>
      </c>
      <c r="L75" s="261">
        <f t="shared" si="18"/>
        <v>0</v>
      </c>
      <c r="M75" s="261">
        <f t="shared" si="18"/>
        <v>0</v>
      </c>
      <c r="N75" s="261">
        <f t="shared" si="18"/>
        <v>0</v>
      </c>
      <c r="O75" s="261">
        <f t="shared" si="18"/>
        <v>0</v>
      </c>
      <c r="P75" s="261">
        <f t="shared" si="18"/>
        <v>0</v>
      </c>
      <c r="Q75" s="262">
        <f t="shared" si="18"/>
        <v>0</v>
      </c>
      <c r="R75" s="262">
        <f t="shared" si="18"/>
        <v>0</v>
      </c>
      <c r="S75" s="261">
        <f t="shared" si="18"/>
        <v>0</v>
      </c>
      <c r="T75" s="261">
        <f t="shared" si="18"/>
        <v>0</v>
      </c>
      <c r="U75" s="261">
        <f t="shared" si="18"/>
        <v>0</v>
      </c>
      <c r="V75" s="261">
        <f t="shared" si="18"/>
        <v>1287</v>
      </c>
      <c r="W75" s="261">
        <f t="shared" si="18"/>
        <v>1287</v>
      </c>
      <c r="X75" s="261">
        <f t="shared" si="18"/>
        <v>0</v>
      </c>
      <c r="Y75" s="261">
        <f t="shared" si="18"/>
        <v>0</v>
      </c>
    </row>
    <row r="76" spans="1:25" ht="16.5" customHeight="1">
      <c r="A76" s="259">
        <v>20601</v>
      </c>
      <c r="B76" s="266" t="s">
        <v>1721</v>
      </c>
      <c r="C76" s="268">
        <v>107</v>
      </c>
      <c r="D76" s="261">
        <f aca="true" t="shared" si="19" ref="D76:D85">SUM(E76:U76)</f>
        <v>75</v>
      </c>
      <c r="E76" s="268">
        <v>0</v>
      </c>
      <c r="F76" s="268">
        <v>0</v>
      </c>
      <c r="G76" s="269">
        <v>0</v>
      </c>
      <c r="H76" s="262">
        <v>0</v>
      </c>
      <c r="I76" s="262">
        <v>0</v>
      </c>
      <c r="J76" s="262">
        <v>0</v>
      </c>
      <c r="K76" s="268">
        <v>75</v>
      </c>
      <c r="L76" s="268">
        <v>0</v>
      </c>
      <c r="M76" s="268">
        <v>0</v>
      </c>
      <c r="N76" s="268">
        <v>0</v>
      </c>
      <c r="O76" s="261">
        <v>0</v>
      </c>
      <c r="P76" s="261">
        <v>0</v>
      </c>
      <c r="Q76" s="269">
        <v>0</v>
      </c>
      <c r="R76" s="269">
        <v>0</v>
      </c>
      <c r="S76" s="268">
        <v>0</v>
      </c>
      <c r="T76" s="261">
        <v>0</v>
      </c>
      <c r="U76" s="268">
        <v>0</v>
      </c>
      <c r="V76" s="261">
        <f aca="true" t="shared" si="20" ref="V76:V85">C76+D76</f>
        <v>182</v>
      </c>
      <c r="W76" s="261">
        <f>'[2]L02'!C481</f>
        <v>182</v>
      </c>
      <c r="X76" s="261">
        <f aca="true" t="shared" si="21" ref="X76:X85">V76-W76</f>
        <v>0</v>
      </c>
      <c r="Y76" s="261">
        <v>0</v>
      </c>
    </row>
    <row r="77" spans="1:25" ht="16.5" customHeight="1">
      <c r="A77" s="259">
        <v>20602</v>
      </c>
      <c r="B77" s="266" t="s">
        <v>1728</v>
      </c>
      <c r="C77" s="268">
        <v>0</v>
      </c>
      <c r="D77" s="261">
        <f t="shared" si="19"/>
        <v>0</v>
      </c>
      <c r="E77" s="268">
        <v>0</v>
      </c>
      <c r="F77" s="268">
        <v>0</v>
      </c>
      <c r="G77" s="269">
        <v>0</v>
      </c>
      <c r="H77" s="262">
        <v>0</v>
      </c>
      <c r="I77" s="262">
        <v>0</v>
      </c>
      <c r="J77" s="262">
        <v>0</v>
      </c>
      <c r="K77" s="268">
        <v>0</v>
      </c>
      <c r="L77" s="268">
        <v>0</v>
      </c>
      <c r="M77" s="268">
        <v>0</v>
      </c>
      <c r="N77" s="268">
        <v>0</v>
      </c>
      <c r="O77" s="261">
        <v>0</v>
      </c>
      <c r="P77" s="261">
        <v>0</v>
      </c>
      <c r="Q77" s="269">
        <v>0</v>
      </c>
      <c r="R77" s="269">
        <v>0</v>
      </c>
      <c r="S77" s="268">
        <v>0</v>
      </c>
      <c r="T77" s="261">
        <v>0</v>
      </c>
      <c r="U77" s="268">
        <v>0</v>
      </c>
      <c r="V77" s="261">
        <f t="shared" si="20"/>
        <v>0</v>
      </c>
      <c r="W77" s="261">
        <f>'[2]L02'!C486</f>
        <v>0</v>
      </c>
      <c r="X77" s="261">
        <f t="shared" si="21"/>
        <v>0</v>
      </c>
      <c r="Y77" s="261">
        <v>0</v>
      </c>
    </row>
    <row r="78" spans="1:25" ht="16.5" customHeight="1">
      <c r="A78" s="259">
        <v>20603</v>
      </c>
      <c r="B78" s="266" t="s">
        <v>1745</v>
      </c>
      <c r="C78" s="268">
        <v>0</v>
      </c>
      <c r="D78" s="261">
        <f t="shared" si="19"/>
        <v>0</v>
      </c>
      <c r="E78" s="268">
        <v>0</v>
      </c>
      <c r="F78" s="268">
        <v>0</v>
      </c>
      <c r="G78" s="269">
        <v>0</v>
      </c>
      <c r="H78" s="262">
        <v>0</v>
      </c>
      <c r="I78" s="262">
        <v>0</v>
      </c>
      <c r="J78" s="262">
        <v>0</v>
      </c>
      <c r="K78" s="268">
        <v>0</v>
      </c>
      <c r="L78" s="268">
        <v>0</v>
      </c>
      <c r="M78" s="268">
        <v>0</v>
      </c>
      <c r="N78" s="268">
        <v>0</v>
      </c>
      <c r="O78" s="261">
        <v>0</v>
      </c>
      <c r="P78" s="261">
        <v>0</v>
      </c>
      <c r="Q78" s="269">
        <v>0</v>
      </c>
      <c r="R78" s="269">
        <v>0</v>
      </c>
      <c r="S78" s="268">
        <v>0</v>
      </c>
      <c r="T78" s="261">
        <v>0</v>
      </c>
      <c r="U78" s="268">
        <v>0</v>
      </c>
      <c r="V78" s="261">
        <f t="shared" si="20"/>
        <v>0</v>
      </c>
      <c r="W78" s="261">
        <f>'[2]L02'!C495</f>
        <v>0</v>
      </c>
      <c r="X78" s="261">
        <f t="shared" si="21"/>
        <v>0</v>
      </c>
      <c r="Y78" s="261">
        <v>0</v>
      </c>
    </row>
    <row r="79" spans="1:25" ht="16.5" customHeight="1">
      <c r="A79" s="259">
        <v>20604</v>
      </c>
      <c r="B79" s="266" t="s">
        <v>1756</v>
      </c>
      <c r="C79" s="268">
        <v>1046</v>
      </c>
      <c r="D79" s="261">
        <f t="shared" si="19"/>
        <v>0</v>
      </c>
      <c r="E79" s="268">
        <v>0</v>
      </c>
      <c r="F79" s="268">
        <v>0</v>
      </c>
      <c r="G79" s="269">
        <v>0</v>
      </c>
      <c r="H79" s="262">
        <v>0</v>
      </c>
      <c r="I79" s="262">
        <v>0</v>
      </c>
      <c r="J79" s="262">
        <v>0</v>
      </c>
      <c r="K79" s="268">
        <v>0</v>
      </c>
      <c r="L79" s="268">
        <v>0</v>
      </c>
      <c r="M79" s="268">
        <v>0</v>
      </c>
      <c r="N79" s="268">
        <v>0</v>
      </c>
      <c r="O79" s="261">
        <v>0</v>
      </c>
      <c r="P79" s="261">
        <v>0</v>
      </c>
      <c r="Q79" s="269">
        <v>0</v>
      </c>
      <c r="R79" s="269">
        <v>0</v>
      </c>
      <c r="S79" s="268">
        <v>0</v>
      </c>
      <c r="T79" s="261">
        <v>0</v>
      </c>
      <c r="U79" s="268">
        <v>0</v>
      </c>
      <c r="V79" s="261">
        <f t="shared" si="20"/>
        <v>1046</v>
      </c>
      <c r="W79" s="261">
        <f>'[2]L02'!C501</f>
        <v>1046</v>
      </c>
      <c r="X79" s="261">
        <f t="shared" si="21"/>
        <v>0</v>
      </c>
      <c r="Y79" s="261">
        <v>0</v>
      </c>
    </row>
    <row r="80" spans="1:25" ht="16.5" customHeight="1">
      <c r="A80" s="259">
        <v>20605</v>
      </c>
      <c r="B80" s="266" t="s">
        <v>1767</v>
      </c>
      <c r="C80" s="268">
        <v>0</v>
      </c>
      <c r="D80" s="261">
        <f t="shared" si="19"/>
        <v>0</v>
      </c>
      <c r="E80" s="268">
        <v>0</v>
      </c>
      <c r="F80" s="268">
        <v>0</v>
      </c>
      <c r="G80" s="269">
        <v>0</v>
      </c>
      <c r="H80" s="262">
        <v>0</v>
      </c>
      <c r="I80" s="262">
        <v>0</v>
      </c>
      <c r="J80" s="262">
        <v>0</v>
      </c>
      <c r="K80" s="268">
        <v>0</v>
      </c>
      <c r="L80" s="268">
        <v>0</v>
      </c>
      <c r="M80" s="268">
        <v>0</v>
      </c>
      <c r="N80" s="268">
        <v>0</v>
      </c>
      <c r="O80" s="261">
        <v>0</v>
      </c>
      <c r="P80" s="261">
        <v>0</v>
      </c>
      <c r="Q80" s="269">
        <v>0</v>
      </c>
      <c r="R80" s="269">
        <v>0</v>
      </c>
      <c r="S80" s="268">
        <v>0</v>
      </c>
      <c r="T80" s="261">
        <v>0</v>
      </c>
      <c r="U80" s="268">
        <v>0</v>
      </c>
      <c r="V80" s="261">
        <f t="shared" si="20"/>
        <v>0</v>
      </c>
      <c r="W80" s="261">
        <f>'[2]L02'!C507</f>
        <v>0</v>
      </c>
      <c r="X80" s="261">
        <f t="shared" si="21"/>
        <v>0</v>
      </c>
      <c r="Y80" s="261">
        <v>0</v>
      </c>
    </row>
    <row r="81" spans="1:25" ht="16.5" customHeight="1">
      <c r="A81" s="259">
        <v>20606</v>
      </c>
      <c r="B81" s="266" t="s">
        <v>1776</v>
      </c>
      <c r="C81" s="268">
        <v>0</v>
      </c>
      <c r="D81" s="261">
        <f t="shared" si="19"/>
        <v>0</v>
      </c>
      <c r="E81" s="268">
        <v>0</v>
      </c>
      <c r="F81" s="268">
        <v>0</v>
      </c>
      <c r="G81" s="269">
        <v>0</v>
      </c>
      <c r="H81" s="262">
        <v>0</v>
      </c>
      <c r="I81" s="262">
        <v>0</v>
      </c>
      <c r="J81" s="262">
        <v>0</v>
      </c>
      <c r="K81" s="268">
        <v>0</v>
      </c>
      <c r="L81" s="268">
        <v>0</v>
      </c>
      <c r="M81" s="268">
        <v>0</v>
      </c>
      <c r="N81" s="268">
        <v>0</v>
      </c>
      <c r="O81" s="261">
        <v>0</v>
      </c>
      <c r="P81" s="261">
        <v>0</v>
      </c>
      <c r="Q81" s="269">
        <v>0</v>
      </c>
      <c r="R81" s="269">
        <v>0</v>
      </c>
      <c r="S81" s="268">
        <v>0</v>
      </c>
      <c r="T81" s="261">
        <v>0</v>
      </c>
      <c r="U81" s="268">
        <v>0</v>
      </c>
      <c r="V81" s="261">
        <f t="shared" si="20"/>
        <v>0</v>
      </c>
      <c r="W81" s="261">
        <f>'[2]L02'!C512</f>
        <v>0</v>
      </c>
      <c r="X81" s="261">
        <f t="shared" si="21"/>
        <v>0</v>
      </c>
      <c r="Y81" s="261">
        <v>0</v>
      </c>
    </row>
    <row r="82" spans="1:25" ht="16.5" customHeight="1">
      <c r="A82" s="259">
        <v>20607</v>
      </c>
      <c r="B82" s="266" t="s">
        <v>1786</v>
      </c>
      <c r="C82" s="268">
        <v>27</v>
      </c>
      <c r="D82" s="261">
        <f t="shared" si="19"/>
        <v>32</v>
      </c>
      <c r="E82" s="268">
        <v>28</v>
      </c>
      <c r="F82" s="268">
        <v>0</v>
      </c>
      <c r="G82" s="269">
        <v>0</v>
      </c>
      <c r="H82" s="262">
        <v>27</v>
      </c>
      <c r="I82" s="262">
        <v>0</v>
      </c>
      <c r="J82" s="262">
        <v>0</v>
      </c>
      <c r="K82" s="268">
        <v>-23</v>
      </c>
      <c r="L82" s="268">
        <v>0</v>
      </c>
      <c r="M82" s="268">
        <v>0</v>
      </c>
      <c r="N82" s="268">
        <v>0</v>
      </c>
      <c r="O82" s="261">
        <v>0</v>
      </c>
      <c r="P82" s="261">
        <v>0</v>
      </c>
      <c r="Q82" s="269">
        <v>0</v>
      </c>
      <c r="R82" s="269">
        <v>0</v>
      </c>
      <c r="S82" s="268">
        <v>0</v>
      </c>
      <c r="T82" s="261">
        <v>0</v>
      </c>
      <c r="U82" s="268">
        <v>0</v>
      </c>
      <c r="V82" s="261">
        <f t="shared" si="20"/>
        <v>59</v>
      </c>
      <c r="W82" s="261">
        <f>'[2]L02'!C517</f>
        <v>59</v>
      </c>
      <c r="X82" s="261">
        <f t="shared" si="21"/>
        <v>0</v>
      </c>
      <c r="Y82" s="261">
        <v>0</v>
      </c>
    </row>
    <row r="83" spans="1:25" ht="16.5" customHeight="1">
      <c r="A83" s="259">
        <v>20608</v>
      </c>
      <c r="B83" s="266" t="s">
        <v>1799</v>
      </c>
      <c r="C83" s="270">
        <v>0</v>
      </c>
      <c r="D83" s="261">
        <f t="shared" si="19"/>
        <v>0</v>
      </c>
      <c r="E83" s="268">
        <v>0</v>
      </c>
      <c r="F83" s="268">
        <v>0</v>
      </c>
      <c r="G83" s="269">
        <v>0</v>
      </c>
      <c r="H83" s="262">
        <v>0</v>
      </c>
      <c r="I83" s="262">
        <v>0</v>
      </c>
      <c r="J83" s="262">
        <v>0</v>
      </c>
      <c r="K83" s="268">
        <v>0</v>
      </c>
      <c r="L83" s="268">
        <v>0</v>
      </c>
      <c r="M83" s="268">
        <v>0</v>
      </c>
      <c r="N83" s="268">
        <v>0</v>
      </c>
      <c r="O83" s="261">
        <v>0</v>
      </c>
      <c r="P83" s="261">
        <v>0</v>
      </c>
      <c r="Q83" s="269">
        <v>0</v>
      </c>
      <c r="R83" s="269">
        <v>0</v>
      </c>
      <c r="S83" s="268">
        <v>0</v>
      </c>
      <c r="T83" s="261">
        <v>0</v>
      </c>
      <c r="U83" s="268">
        <v>0</v>
      </c>
      <c r="V83" s="261">
        <f t="shared" si="20"/>
        <v>0</v>
      </c>
      <c r="W83" s="261">
        <f>'[2]L02'!C524</f>
        <v>0</v>
      </c>
      <c r="X83" s="261">
        <f t="shared" si="21"/>
        <v>0</v>
      </c>
      <c r="Y83" s="261">
        <v>0</v>
      </c>
    </row>
    <row r="84" spans="1:25" ht="16.5" customHeight="1">
      <c r="A84" s="259">
        <v>20609</v>
      </c>
      <c r="B84" s="266" t="s">
        <v>284</v>
      </c>
      <c r="C84" s="268">
        <v>0</v>
      </c>
      <c r="D84" s="261">
        <f t="shared" si="19"/>
        <v>0</v>
      </c>
      <c r="E84" s="268">
        <v>0</v>
      </c>
      <c r="F84" s="268">
        <v>0</v>
      </c>
      <c r="G84" s="269">
        <v>0</v>
      </c>
      <c r="H84" s="262">
        <v>0</v>
      </c>
      <c r="I84" s="262">
        <v>0</v>
      </c>
      <c r="J84" s="262">
        <v>0</v>
      </c>
      <c r="K84" s="268">
        <v>0</v>
      </c>
      <c r="L84" s="268">
        <v>0</v>
      </c>
      <c r="M84" s="268">
        <v>0</v>
      </c>
      <c r="N84" s="268">
        <v>0</v>
      </c>
      <c r="O84" s="261">
        <v>0</v>
      </c>
      <c r="P84" s="261">
        <v>0</v>
      </c>
      <c r="Q84" s="269">
        <v>0</v>
      </c>
      <c r="R84" s="269">
        <v>0</v>
      </c>
      <c r="S84" s="268">
        <v>0</v>
      </c>
      <c r="T84" s="261">
        <v>0</v>
      </c>
      <c r="U84" s="268">
        <v>0</v>
      </c>
      <c r="V84" s="261">
        <f t="shared" si="20"/>
        <v>0</v>
      </c>
      <c r="W84" s="261">
        <f>'[2]L02'!C528</f>
        <v>0</v>
      </c>
      <c r="X84" s="261">
        <f t="shared" si="21"/>
        <v>0</v>
      </c>
      <c r="Y84" s="261">
        <v>0</v>
      </c>
    </row>
    <row r="85" spans="1:25" ht="16.5" customHeight="1">
      <c r="A85" s="259">
        <v>20699</v>
      </c>
      <c r="B85" s="266" t="s">
        <v>285</v>
      </c>
      <c r="C85" s="267">
        <v>0</v>
      </c>
      <c r="D85" s="261">
        <f t="shared" si="19"/>
        <v>0</v>
      </c>
      <c r="E85" s="268">
        <v>0</v>
      </c>
      <c r="F85" s="268">
        <v>0</v>
      </c>
      <c r="G85" s="269">
        <v>0</v>
      </c>
      <c r="H85" s="262">
        <v>0</v>
      </c>
      <c r="I85" s="262">
        <v>0</v>
      </c>
      <c r="J85" s="262">
        <v>0</v>
      </c>
      <c r="K85" s="268">
        <v>0</v>
      </c>
      <c r="L85" s="268">
        <v>0</v>
      </c>
      <c r="M85" s="268">
        <v>0</v>
      </c>
      <c r="N85" s="268">
        <v>0</v>
      </c>
      <c r="O85" s="261">
        <v>0</v>
      </c>
      <c r="P85" s="261">
        <v>0</v>
      </c>
      <c r="Q85" s="269">
        <v>0</v>
      </c>
      <c r="R85" s="269">
        <v>0</v>
      </c>
      <c r="S85" s="268">
        <v>0</v>
      </c>
      <c r="T85" s="261">
        <v>0</v>
      </c>
      <c r="U85" s="268">
        <v>0</v>
      </c>
      <c r="V85" s="261">
        <f t="shared" si="20"/>
        <v>0</v>
      </c>
      <c r="W85" s="261">
        <f>'[2]L02'!C530</f>
        <v>0</v>
      </c>
      <c r="X85" s="261">
        <f t="shared" si="21"/>
        <v>0</v>
      </c>
      <c r="Y85" s="261">
        <v>0</v>
      </c>
    </row>
    <row r="86" spans="1:25" ht="16.5" customHeight="1">
      <c r="A86" s="259">
        <v>207</v>
      </c>
      <c r="B86" s="263" t="s">
        <v>534</v>
      </c>
      <c r="C86" s="261">
        <f aca="true" t="shared" si="22" ref="C86:Y86">SUM(C87:C92)</f>
        <v>777</v>
      </c>
      <c r="D86" s="261">
        <f t="shared" si="22"/>
        <v>964</v>
      </c>
      <c r="E86" s="281">
        <f t="shared" si="22"/>
        <v>342</v>
      </c>
      <c r="F86" s="261">
        <f t="shared" si="22"/>
        <v>0</v>
      </c>
      <c r="G86" s="262">
        <f t="shared" si="22"/>
        <v>104</v>
      </c>
      <c r="H86" s="262">
        <f t="shared" si="22"/>
        <v>174</v>
      </c>
      <c r="I86" s="262">
        <f t="shared" si="22"/>
        <v>0</v>
      </c>
      <c r="J86" s="262">
        <f t="shared" si="22"/>
        <v>0</v>
      </c>
      <c r="K86" s="261">
        <f t="shared" si="22"/>
        <v>301</v>
      </c>
      <c r="L86" s="261">
        <f t="shared" si="22"/>
        <v>0</v>
      </c>
      <c r="M86" s="261">
        <f t="shared" si="22"/>
        <v>0</v>
      </c>
      <c r="N86" s="261">
        <f t="shared" si="22"/>
        <v>0</v>
      </c>
      <c r="O86" s="261">
        <f t="shared" si="22"/>
        <v>0</v>
      </c>
      <c r="P86" s="261">
        <f t="shared" si="22"/>
        <v>43</v>
      </c>
      <c r="Q86" s="262">
        <f t="shared" si="22"/>
        <v>0</v>
      </c>
      <c r="R86" s="262">
        <f t="shared" si="22"/>
        <v>0</v>
      </c>
      <c r="S86" s="261">
        <f t="shared" si="22"/>
        <v>0</v>
      </c>
      <c r="T86" s="261">
        <f t="shared" si="22"/>
        <v>0</v>
      </c>
      <c r="U86" s="261">
        <f t="shared" si="22"/>
        <v>0</v>
      </c>
      <c r="V86" s="261">
        <f t="shared" si="22"/>
        <v>1741</v>
      </c>
      <c r="W86" s="261">
        <f t="shared" si="22"/>
        <v>1635</v>
      </c>
      <c r="X86" s="261">
        <f t="shared" si="22"/>
        <v>106</v>
      </c>
      <c r="Y86" s="261">
        <f t="shared" si="22"/>
        <v>106</v>
      </c>
    </row>
    <row r="87" spans="1:25" ht="16.5" customHeight="1">
      <c r="A87" s="259">
        <v>20701</v>
      </c>
      <c r="B87" s="266" t="s">
        <v>1822</v>
      </c>
      <c r="C87" s="268">
        <v>537</v>
      </c>
      <c r="D87" s="282">
        <f aca="true" t="shared" si="23" ref="D87:D92">SUM(E87:U87)</f>
        <v>341</v>
      </c>
      <c r="E87" s="268">
        <v>80</v>
      </c>
      <c r="F87" s="272">
        <v>0</v>
      </c>
      <c r="G87" s="269">
        <v>96</v>
      </c>
      <c r="H87" s="262">
        <v>5</v>
      </c>
      <c r="I87" s="262">
        <v>0</v>
      </c>
      <c r="J87" s="262">
        <v>0</v>
      </c>
      <c r="K87" s="268">
        <v>117</v>
      </c>
      <c r="L87" s="268">
        <v>0</v>
      </c>
      <c r="M87" s="268">
        <v>0</v>
      </c>
      <c r="N87" s="268">
        <v>0</v>
      </c>
      <c r="O87" s="261">
        <v>0</v>
      </c>
      <c r="P87" s="261">
        <v>43</v>
      </c>
      <c r="Q87" s="269">
        <v>0</v>
      </c>
      <c r="R87" s="269">
        <v>0</v>
      </c>
      <c r="S87" s="268">
        <v>0</v>
      </c>
      <c r="T87" s="261">
        <v>0</v>
      </c>
      <c r="U87" s="268">
        <v>0</v>
      </c>
      <c r="V87" s="261">
        <f aca="true" t="shared" si="24" ref="V87:V92">C87+D87</f>
        <v>878</v>
      </c>
      <c r="W87" s="261">
        <f>'[2]L02'!C536</f>
        <v>868</v>
      </c>
      <c r="X87" s="261">
        <f aca="true" t="shared" si="25" ref="X87:X92">V87-W87</f>
        <v>10</v>
      </c>
      <c r="Y87" s="261">
        <v>10</v>
      </c>
    </row>
    <row r="88" spans="1:25" ht="16.5" customHeight="1">
      <c r="A88" s="259">
        <v>20702</v>
      </c>
      <c r="B88" s="266" t="s">
        <v>1846</v>
      </c>
      <c r="C88" s="268">
        <v>17</v>
      </c>
      <c r="D88" s="261">
        <f t="shared" si="23"/>
        <v>4</v>
      </c>
      <c r="E88" s="267">
        <v>0</v>
      </c>
      <c r="F88" s="268">
        <v>0</v>
      </c>
      <c r="G88" s="269">
        <v>0</v>
      </c>
      <c r="H88" s="262">
        <v>0</v>
      </c>
      <c r="I88" s="262">
        <v>0</v>
      </c>
      <c r="J88" s="262">
        <v>0</v>
      </c>
      <c r="K88" s="268">
        <v>4</v>
      </c>
      <c r="L88" s="268">
        <v>0</v>
      </c>
      <c r="M88" s="268">
        <v>0</v>
      </c>
      <c r="N88" s="268">
        <v>0</v>
      </c>
      <c r="O88" s="261">
        <v>0</v>
      </c>
      <c r="P88" s="261">
        <v>0</v>
      </c>
      <c r="Q88" s="269">
        <v>0</v>
      </c>
      <c r="R88" s="269">
        <v>0</v>
      </c>
      <c r="S88" s="268">
        <v>0</v>
      </c>
      <c r="T88" s="261">
        <v>0</v>
      </c>
      <c r="U88" s="268">
        <v>0</v>
      </c>
      <c r="V88" s="261">
        <f t="shared" si="24"/>
        <v>21</v>
      </c>
      <c r="W88" s="261">
        <f>'[2]L02'!C550</f>
        <v>21</v>
      </c>
      <c r="X88" s="261">
        <f t="shared" si="25"/>
        <v>0</v>
      </c>
      <c r="Y88" s="261">
        <v>0</v>
      </c>
    </row>
    <row r="89" spans="1:25" ht="16.5" customHeight="1">
      <c r="A89" s="259">
        <v>20703</v>
      </c>
      <c r="B89" s="266" t="s">
        <v>1858</v>
      </c>
      <c r="C89" s="268">
        <v>53</v>
      </c>
      <c r="D89" s="261">
        <f t="shared" si="23"/>
        <v>83</v>
      </c>
      <c r="E89" s="268">
        <v>0</v>
      </c>
      <c r="F89" s="268">
        <v>0</v>
      </c>
      <c r="G89" s="269">
        <v>0</v>
      </c>
      <c r="H89" s="262">
        <v>63</v>
      </c>
      <c r="I89" s="262">
        <v>0</v>
      </c>
      <c r="J89" s="262">
        <v>0</v>
      </c>
      <c r="K89" s="268">
        <v>20</v>
      </c>
      <c r="L89" s="268">
        <v>0</v>
      </c>
      <c r="M89" s="268">
        <v>0</v>
      </c>
      <c r="N89" s="268">
        <v>0</v>
      </c>
      <c r="O89" s="261">
        <v>0</v>
      </c>
      <c r="P89" s="261">
        <v>0</v>
      </c>
      <c r="Q89" s="269">
        <v>0</v>
      </c>
      <c r="R89" s="269">
        <v>0</v>
      </c>
      <c r="S89" s="268">
        <v>0</v>
      </c>
      <c r="T89" s="261">
        <v>0</v>
      </c>
      <c r="U89" s="268">
        <v>0</v>
      </c>
      <c r="V89" s="261">
        <f t="shared" si="24"/>
        <v>136</v>
      </c>
      <c r="W89" s="261">
        <f>'[2]L02'!C558</f>
        <v>81</v>
      </c>
      <c r="X89" s="261">
        <f t="shared" si="25"/>
        <v>55</v>
      </c>
      <c r="Y89" s="261">
        <v>55</v>
      </c>
    </row>
    <row r="90" spans="1:25" ht="16.5" customHeight="1">
      <c r="A90" s="259">
        <v>20704</v>
      </c>
      <c r="B90" s="266" t="s">
        <v>1877</v>
      </c>
      <c r="C90" s="268">
        <v>170</v>
      </c>
      <c r="D90" s="261">
        <f t="shared" si="23"/>
        <v>160</v>
      </c>
      <c r="E90" s="268">
        <v>0</v>
      </c>
      <c r="F90" s="268">
        <v>0</v>
      </c>
      <c r="G90" s="269">
        <v>0</v>
      </c>
      <c r="H90" s="262">
        <v>0</v>
      </c>
      <c r="I90" s="262">
        <v>0</v>
      </c>
      <c r="J90" s="262">
        <v>0</v>
      </c>
      <c r="K90" s="268">
        <v>160</v>
      </c>
      <c r="L90" s="268">
        <v>0</v>
      </c>
      <c r="M90" s="268">
        <v>0</v>
      </c>
      <c r="N90" s="268">
        <v>0</v>
      </c>
      <c r="O90" s="261">
        <v>0</v>
      </c>
      <c r="P90" s="261">
        <v>0</v>
      </c>
      <c r="Q90" s="269">
        <v>0</v>
      </c>
      <c r="R90" s="269">
        <v>0</v>
      </c>
      <c r="S90" s="268">
        <v>0</v>
      </c>
      <c r="T90" s="261">
        <v>0</v>
      </c>
      <c r="U90" s="268">
        <v>0</v>
      </c>
      <c r="V90" s="261">
        <f t="shared" si="24"/>
        <v>330</v>
      </c>
      <c r="W90" s="261">
        <f>'[2]L02'!C569</f>
        <v>330</v>
      </c>
      <c r="X90" s="261">
        <f t="shared" si="25"/>
        <v>0</v>
      </c>
      <c r="Y90" s="261">
        <v>0</v>
      </c>
    </row>
    <row r="91" spans="1:25" ht="16.5" customHeight="1">
      <c r="A91" s="259">
        <v>20705</v>
      </c>
      <c r="B91" s="266" t="s">
        <v>1889</v>
      </c>
      <c r="C91" s="268">
        <v>0</v>
      </c>
      <c r="D91" s="261">
        <f t="shared" si="23"/>
        <v>0</v>
      </c>
      <c r="E91" s="268">
        <v>0</v>
      </c>
      <c r="F91" s="268">
        <v>0</v>
      </c>
      <c r="G91" s="269">
        <v>0</v>
      </c>
      <c r="H91" s="262">
        <v>0</v>
      </c>
      <c r="I91" s="262">
        <v>0</v>
      </c>
      <c r="J91" s="262">
        <v>0</v>
      </c>
      <c r="K91" s="268">
        <v>0</v>
      </c>
      <c r="L91" s="268">
        <v>0</v>
      </c>
      <c r="M91" s="268">
        <v>0</v>
      </c>
      <c r="N91" s="268">
        <v>0</v>
      </c>
      <c r="O91" s="261">
        <v>0</v>
      </c>
      <c r="P91" s="261">
        <v>0</v>
      </c>
      <c r="Q91" s="269">
        <v>0</v>
      </c>
      <c r="R91" s="269">
        <v>0</v>
      </c>
      <c r="S91" s="268">
        <v>0</v>
      </c>
      <c r="T91" s="261">
        <v>0</v>
      </c>
      <c r="U91" s="268">
        <v>0</v>
      </c>
      <c r="V91" s="261">
        <f t="shared" si="24"/>
        <v>0</v>
      </c>
      <c r="W91" s="261">
        <f>'[2]L02'!C577</f>
        <v>0</v>
      </c>
      <c r="X91" s="261">
        <f t="shared" si="25"/>
        <v>0</v>
      </c>
      <c r="Y91" s="261">
        <v>0</v>
      </c>
    </row>
    <row r="92" spans="1:25" ht="16.5" customHeight="1">
      <c r="A92" s="259">
        <v>20799</v>
      </c>
      <c r="B92" s="266" t="s">
        <v>286</v>
      </c>
      <c r="C92" s="268">
        <v>0</v>
      </c>
      <c r="D92" s="261">
        <f t="shared" si="23"/>
        <v>376</v>
      </c>
      <c r="E92" s="268">
        <v>262</v>
      </c>
      <c r="F92" s="268">
        <v>0</v>
      </c>
      <c r="G92" s="269">
        <v>8</v>
      </c>
      <c r="H92" s="262">
        <v>106</v>
      </c>
      <c r="I92" s="262">
        <v>0</v>
      </c>
      <c r="J92" s="262">
        <v>0</v>
      </c>
      <c r="K92" s="268">
        <v>0</v>
      </c>
      <c r="L92" s="268">
        <v>0</v>
      </c>
      <c r="M92" s="268">
        <v>0</v>
      </c>
      <c r="N92" s="268">
        <v>0</v>
      </c>
      <c r="O92" s="261">
        <v>0</v>
      </c>
      <c r="P92" s="261">
        <v>0</v>
      </c>
      <c r="Q92" s="269">
        <v>0</v>
      </c>
      <c r="R92" s="269">
        <v>0</v>
      </c>
      <c r="S92" s="268">
        <v>0</v>
      </c>
      <c r="T92" s="261">
        <v>0</v>
      </c>
      <c r="U92" s="268">
        <v>0</v>
      </c>
      <c r="V92" s="261">
        <f t="shared" si="24"/>
        <v>376</v>
      </c>
      <c r="W92" s="261">
        <f>'[2]L02'!C586</f>
        <v>335</v>
      </c>
      <c r="X92" s="261">
        <f t="shared" si="25"/>
        <v>41</v>
      </c>
      <c r="Y92" s="261">
        <v>41</v>
      </c>
    </row>
    <row r="93" spans="1:25" ht="16.5" customHeight="1">
      <c r="A93" s="259">
        <v>208</v>
      </c>
      <c r="B93" s="263" t="s">
        <v>546</v>
      </c>
      <c r="C93" s="261">
        <f aca="true" t="shared" si="26" ref="C93:Y93">SUM(C94:C112)</f>
        <v>16627</v>
      </c>
      <c r="D93" s="261">
        <f t="shared" si="26"/>
        <v>13171</v>
      </c>
      <c r="E93" s="261">
        <f t="shared" si="26"/>
        <v>2330</v>
      </c>
      <c r="F93" s="261">
        <f t="shared" si="26"/>
        <v>0</v>
      </c>
      <c r="G93" s="262">
        <f t="shared" si="26"/>
        <v>7481</v>
      </c>
      <c r="H93" s="262">
        <f t="shared" si="26"/>
        <v>446</v>
      </c>
      <c r="I93" s="262">
        <f t="shared" si="26"/>
        <v>0</v>
      </c>
      <c r="J93" s="262">
        <f t="shared" si="26"/>
        <v>0</v>
      </c>
      <c r="K93" s="261">
        <f t="shared" si="26"/>
        <v>2822</v>
      </c>
      <c r="L93" s="261">
        <f t="shared" si="26"/>
        <v>0</v>
      </c>
      <c r="M93" s="261">
        <f t="shared" si="26"/>
        <v>0</v>
      </c>
      <c r="N93" s="261">
        <f t="shared" si="26"/>
        <v>0</v>
      </c>
      <c r="O93" s="261">
        <f t="shared" si="26"/>
        <v>0</v>
      </c>
      <c r="P93" s="261">
        <f t="shared" si="26"/>
        <v>92</v>
      </c>
      <c r="Q93" s="262">
        <f t="shared" si="26"/>
        <v>0</v>
      </c>
      <c r="R93" s="262">
        <f t="shared" si="26"/>
        <v>0</v>
      </c>
      <c r="S93" s="261">
        <f t="shared" si="26"/>
        <v>0</v>
      </c>
      <c r="T93" s="261">
        <f t="shared" si="26"/>
        <v>0</v>
      </c>
      <c r="U93" s="261">
        <f t="shared" si="26"/>
        <v>0</v>
      </c>
      <c r="V93" s="261">
        <f t="shared" si="26"/>
        <v>29798</v>
      </c>
      <c r="W93" s="261">
        <f t="shared" si="26"/>
        <v>29331</v>
      </c>
      <c r="X93" s="261">
        <f t="shared" si="26"/>
        <v>467</v>
      </c>
      <c r="Y93" s="261">
        <f t="shared" si="26"/>
        <v>467</v>
      </c>
    </row>
    <row r="94" spans="1:25" ht="16.5" customHeight="1">
      <c r="A94" s="259">
        <v>20801</v>
      </c>
      <c r="B94" s="266" t="s">
        <v>1911</v>
      </c>
      <c r="C94" s="268">
        <v>517</v>
      </c>
      <c r="D94" s="261">
        <f aca="true" t="shared" si="27" ref="D94:D112">SUM(E94:U94)</f>
        <v>348</v>
      </c>
      <c r="E94" s="268">
        <v>120</v>
      </c>
      <c r="F94" s="268">
        <v>0</v>
      </c>
      <c r="G94" s="269">
        <v>0</v>
      </c>
      <c r="H94" s="262">
        <v>0</v>
      </c>
      <c r="I94" s="262">
        <v>0</v>
      </c>
      <c r="J94" s="262">
        <v>0</v>
      </c>
      <c r="K94" s="268">
        <v>228</v>
      </c>
      <c r="L94" s="268">
        <v>0</v>
      </c>
      <c r="M94" s="268">
        <v>0</v>
      </c>
      <c r="N94" s="268">
        <v>0</v>
      </c>
      <c r="O94" s="261">
        <v>0</v>
      </c>
      <c r="P94" s="261">
        <v>0</v>
      </c>
      <c r="Q94" s="269">
        <v>0</v>
      </c>
      <c r="R94" s="269">
        <v>0</v>
      </c>
      <c r="S94" s="268">
        <v>0</v>
      </c>
      <c r="T94" s="261">
        <v>0</v>
      </c>
      <c r="U94" s="268">
        <v>0</v>
      </c>
      <c r="V94" s="261">
        <f aca="true" t="shared" si="28" ref="V94:V112">C94+D94</f>
        <v>865</v>
      </c>
      <c r="W94" s="261">
        <f>'[2]L02'!C591</f>
        <v>838</v>
      </c>
      <c r="X94" s="261">
        <f aca="true" t="shared" si="29" ref="X94:X112">V94-W94</f>
        <v>27</v>
      </c>
      <c r="Y94" s="261">
        <v>27</v>
      </c>
    </row>
    <row r="95" spans="1:25" ht="16.5" customHeight="1">
      <c r="A95" s="259">
        <v>20802</v>
      </c>
      <c r="B95" s="266" t="s">
        <v>1934</v>
      </c>
      <c r="C95" s="268">
        <v>1641</v>
      </c>
      <c r="D95" s="261">
        <f t="shared" si="27"/>
        <v>-349</v>
      </c>
      <c r="E95" s="268">
        <v>50</v>
      </c>
      <c r="F95" s="268">
        <v>0</v>
      </c>
      <c r="G95" s="269">
        <v>256</v>
      </c>
      <c r="H95" s="262">
        <v>0</v>
      </c>
      <c r="I95" s="262">
        <v>0</v>
      </c>
      <c r="J95" s="262">
        <v>0</v>
      </c>
      <c r="K95" s="268">
        <v>-655</v>
      </c>
      <c r="L95" s="268">
        <v>0</v>
      </c>
      <c r="M95" s="268">
        <v>0</v>
      </c>
      <c r="N95" s="268">
        <v>0</v>
      </c>
      <c r="O95" s="261">
        <v>0</v>
      </c>
      <c r="P95" s="261">
        <v>0</v>
      </c>
      <c r="Q95" s="269">
        <v>0</v>
      </c>
      <c r="R95" s="269">
        <v>0</v>
      </c>
      <c r="S95" s="268">
        <v>0</v>
      </c>
      <c r="T95" s="261">
        <v>0</v>
      </c>
      <c r="U95" s="268">
        <v>0</v>
      </c>
      <c r="V95" s="261">
        <f t="shared" si="28"/>
        <v>1292</v>
      </c>
      <c r="W95" s="261">
        <f>'[2]L02'!C605</f>
        <v>1292</v>
      </c>
      <c r="X95" s="261">
        <f t="shared" si="29"/>
        <v>0</v>
      </c>
      <c r="Y95" s="261">
        <v>0</v>
      </c>
    </row>
    <row r="96" spans="1:25" ht="16.5" customHeight="1">
      <c r="A96" s="259">
        <v>20803</v>
      </c>
      <c r="B96" s="266" t="s">
        <v>1953</v>
      </c>
      <c r="C96" s="268">
        <v>1184</v>
      </c>
      <c r="D96" s="261">
        <f t="shared" si="27"/>
        <v>4142</v>
      </c>
      <c r="E96" s="268">
        <v>0</v>
      </c>
      <c r="F96" s="268">
        <v>0</v>
      </c>
      <c r="G96" s="269">
        <v>4152</v>
      </c>
      <c r="H96" s="262">
        <v>0</v>
      </c>
      <c r="I96" s="262">
        <v>0</v>
      </c>
      <c r="J96" s="262">
        <v>0</v>
      </c>
      <c r="K96" s="268">
        <v>-10</v>
      </c>
      <c r="L96" s="268">
        <v>0</v>
      </c>
      <c r="M96" s="268">
        <v>0</v>
      </c>
      <c r="N96" s="268">
        <v>0</v>
      </c>
      <c r="O96" s="261">
        <v>0</v>
      </c>
      <c r="P96" s="261">
        <v>0</v>
      </c>
      <c r="Q96" s="269">
        <v>0</v>
      </c>
      <c r="R96" s="269">
        <v>0</v>
      </c>
      <c r="S96" s="268">
        <v>0</v>
      </c>
      <c r="T96" s="261">
        <v>0</v>
      </c>
      <c r="U96" s="268">
        <v>0</v>
      </c>
      <c r="V96" s="261">
        <f t="shared" si="28"/>
        <v>5326</v>
      </c>
      <c r="W96" s="261">
        <f>'[2]L02'!C616</f>
        <v>5326</v>
      </c>
      <c r="X96" s="261">
        <f t="shared" si="29"/>
        <v>0</v>
      </c>
      <c r="Y96" s="261">
        <v>0</v>
      </c>
    </row>
    <row r="97" spans="1:25" ht="16.5" customHeight="1">
      <c r="A97" s="259">
        <v>20804</v>
      </c>
      <c r="B97" s="266" t="s">
        <v>548</v>
      </c>
      <c r="C97" s="268">
        <v>0</v>
      </c>
      <c r="D97" s="261">
        <f t="shared" si="27"/>
        <v>0</v>
      </c>
      <c r="E97" s="268">
        <v>0</v>
      </c>
      <c r="F97" s="268">
        <v>0</v>
      </c>
      <c r="G97" s="269">
        <v>0</v>
      </c>
      <c r="H97" s="262">
        <v>0</v>
      </c>
      <c r="I97" s="262">
        <v>0</v>
      </c>
      <c r="J97" s="262">
        <v>0</v>
      </c>
      <c r="K97" s="268">
        <v>0</v>
      </c>
      <c r="L97" s="268">
        <v>0</v>
      </c>
      <c r="M97" s="268">
        <v>0</v>
      </c>
      <c r="N97" s="268">
        <v>0</v>
      </c>
      <c r="O97" s="261">
        <v>0</v>
      </c>
      <c r="P97" s="261">
        <v>0</v>
      </c>
      <c r="Q97" s="269">
        <v>0</v>
      </c>
      <c r="R97" s="269">
        <v>0</v>
      </c>
      <c r="S97" s="268">
        <v>0</v>
      </c>
      <c r="T97" s="261">
        <v>0</v>
      </c>
      <c r="U97" s="268">
        <v>0</v>
      </c>
      <c r="V97" s="261">
        <f t="shared" si="28"/>
        <v>0</v>
      </c>
      <c r="W97" s="261">
        <f>'[2]L02'!C624</f>
        <v>0</v>
      </c>
      <c r="X97" s="261">
        <f t="shared" si="29"/>
        <v>0</v>
      </c>
      <c r="Y97" s="261">
        <v>0</v>
      </c>
    </row>
    <row r="98" spans="1:25" ht="16.5" customHeight="1">
      <c r="A98" s="259">
        <v>20805</v>
      </c>
      <c r="B98" s="266" t="s">
        <v>1972</v>
      </c>
      <c r="C98" s="268">
        <v>12298</v>
      </c>
      <c r="D98" s="261">
        <f t="shared" si="27"/>
        <v>3064</v>
      </c>
      <c r="E98" s="268">
        <v>7</v>
      </c>
      <c r="F98" s="268">
        <v>0</v>
      </c>
      <c r="G98" s="269">
        <v>0</v>
      </c>
      <c r="H98" s="262">
        <v>0</v>
      </c>
      <c r="I98" s="262">
        <v>0</v>
      </c>
      <c r="J98" s="262">
        <v>0</v>
      </c>
      <c r="K98" s="268">
        <v>3057</v>
      </c>
      <c r="L98" s="268">
        <v>0</v>
      </c>
      <c r="M98" s="268">
        <v>0</v>
      </c>
      <c r="N98" s="268">
        <v>0</v>
      </c>
      <c r="O98" s="261">
        <v>0</v>
      </c>
      <c r="P98" s="261">
        <v>0</v>
      </c>
      <c r="Q98" s="269">
        <v>0</v>
      </c>
      <c r="R98" s="269">
        <v>0</v>
      </c>
      <c r="S98" s="268">
        <v>0</v>
      </c>
      <c r="T98" s="261">
        <v>0</v>
      </c>
      <c r="U98" s="268">
        <v>0</v>
      </c>
      <c r="V98" s="261">
        <f t="shared" si="28"/>
        <v>15362</v>
      </c>
      <c r="W98" s="261">
        <f>'[2]L02'!C626</f>
        <v>15362</v>
      </c>
      <c r="X98" s="261">
        <f t="shared" si="29"/>
        <v>0</v>
      </c>
      <c r="Y98" s="261">
        <v>0</v>
      </c>
    </row>
    <row r="99" spans="1:25" ht="16.5" customHeight="1">
      <c r="A99" s="259">
        <v>20806</v>
      </c>
      <c r="B99" s="266" t="s">
        <v>1984</v>
      </c>
      <c r="C99" s="268">
        <v>0</v>
      </c>
      <c r="D99" s="261">
        <f t="shared" si="27"/>
        <v>15</v>
      </c>
      <c r="E99" s="268">
        <v>0</v>
      </c>
      <c r="F99" s="268">
        <v>0</v>
      </c>
      <c r="G99" s="269">
        <v>0</v>
      </c>
      <c r="H99" s="262">
        <v>15</v>
      </c>
      <c r="I99" s="262">
        <v>0</v>
      </c>
      <c r="J99" s="262">
        <v>0</v>
      </c>
      <c r="K99" s="268">
        <v>0</v>
      </c>
      <c r="L99" s="268">
        <v>0</v>
      </c>
      <c r="M99" s="268">
        <v>0</v>
      </c>
      <c r="N99" s="268">
        <v>0</v>
      </c>
      <c r="O99" s="261">
        <v>0</v>
      </c>
      <c r="P99" s="261">
        <v>0</v>
      </c>
      <c r="Q99" s="269">
        <v>0</v>
      </c>
      <c r="R99" s="269">
        <v>0</v>
      </c>
      <c r="S99" s="268">
        <v>0</v>
      </c>
      <c r="T99" s="261">
        <v>0</v>
      </c>
      <c r="U99" s="268">
        <v>0</v>
      </c>
      <c r="V99" s="261">
        <f t="shared" si="28"/>
        <v>15</v>
      </c>
      <c r="W99" s="261">
        <f>'[2]L02'!C632</f>
        <v>15</v>
      </c>
      <c r="X99" s="261">
        <f t="shared" si="29"/>
        <v>0</v>
      </c>
      <c r="Y99" s="261">
        <v>0</v>
      </c>
    </row>
    <row r="100" spans="1:25" ht="16.5" customHeight="1">
      <c r="A100" s="259">
        <v>20807</v>
      </c>
      <c r="B100" s="266" t="s">
        <v>1991</v>
      </c>
      <c r="C100" s="268">
        <v>3</v>
      </c>
      <c r="D100" s="261">
        <f t="shared" si="27"/>
        <v>543</v>
      </c>
      <c r="E100" s="268">
        <v>370</v>
      </c>
      <c r="F100" s="268">
        <v>0</v>
      </c>
      <c r="G100" s="269">
        <v>0</v>
      </c>
      <c r="H100" s="262">
        <v>50</v>
      </c>
      <c r="I100" s="262">
        <v>0</v>
      </c>
      <c r="J100" s="262">
        <v>0</v>
      </c>
      <c r="K100" s="268">
        <v>123</v>
      </c>
      <c r="L100" s="268">
        <v>0</v>
      </c>
      <c r="M100" s="268">
        <v>0</v>
      </c>
      <c r="N100" s="268">
        <v>0</v>
      </c>
      <c r="O100" s="261">
        <v>0</v>
      </c>
      <c r="P100" s="261">
        <v>0</v>
      </c>
      <c r="Q100" s="269">
        <v>0</v>
      </c>
      <c r="R100" s="269">
        <v>0</v>
      </c>
      <c r="S100" s="268">
        <v>0</v>
      </c>
      <c r="T100" s="261">
        <v>0</v>
      </c>
      <c r="U100" s="268">
        <v>0</v>
      </c>
      <c r="V100" s="261">
        <f t="shared" si="28"/>
        <v>546</v>
      </c>
      <c r="W100" s="261">
        <f>'[2]L02'!C636</f>
        <v>546</v>
      </c>
      <c r="X100" s="261">
        <f t="shared" si="29"/>
        <v>0</v>
      </c>
      <c r="Y100" s="261">
        <v>0</v>
      </c>
    </row>
    <row r="101" spans="1:25" ht="16.5" customHeight="1">
      <c r="A101" s="259">
        <v>20808</v>
      </c>
      <c r="B101" s="266" t="s">
        <v>2018</v>
      </c>
      <c r="C101" s="268">
        <v>228</v>
      </c>
      <c r="D101" s="261">
        <f t="shared" si="27"/>
        <v>1063</v>
      </c>
      <c r="E101" s="268">
        <v>951</v>
      </c>
      <c r="F101" s="268">
        <v>0</v>
      </c>
      <c r="G101" s="269">
        <v>64</v>
      </c>
      <c r="H101" s="262">
        <v>47</v>
      </c>
      <c r="I101" s="262">
        <v>0</v>
      </c>
      <c r="J101" s="262">
        <v>0</v>
      </c>
      <c r="K101" s="268">
        <v>1</v>
      </c>
      <c r="L101" s="268">
        <v>0</v>
      </c>
      <c r="M101" s="268">
        <v>0</v>
      </c>
      <c r="N101" s="268">
        <v>0</v>
      </c>
      <c r="O101" s="261">
        <v>0</v>
      </c>
      <c r="P101" s="261">
        <v>0</v>
      </c>
      <c r="Q101" s="269">
        <v>0</v>
      </c>
      <c r="R101" s="269">
        <v>0</v>
      </c>
      <c r="S101" s="268">
        <v>0</v>
      </c>
      <c r="T101" s="261">
        <v>0</v>
      </c>
      <c r="U101" s="268">
        <v>0</v>
      </c>
      <c r="V101" s="261">
        <f t="shared" si="28"/>
        <v>1291</v>
      </c>
      <c r="W101" s="261">
        <f>'[2]L02'!C650</f>
        <v>1285</v>
      </c>
      <c r="X101" s="261">
        <f t="shared" si="29"/>
        <v>6</v>
      </c>
      <c r="Y101" s="261">
        <v>6</v>
      </c>
    </row>
    <row r="102" spans="1:25" ht="16.5" customHeight="1">
      <c r="A102" s="259">
        <v>20809</v>
      </c>
      <c r="B102" s="266" t="s">
        <v>2033</v>
      </c>
      <c r="C102" s="268">
        <v>69</v>
      </c>
      <c r="D102" s="261">
        <f t="shared" si="27"/>
        <v>98</v>
      </c>
      <c r="E102" s="268">
        <v>30</v>
      </c>
      <c r="F102" s="268">
        <v>0</v>
      </c>
      <c r="G102" s="269">
        <v>64</v>
      </c>
      <c r="H102" s="262">
        <v>16</v>
      </c>
      <c r="I102" s="262">
        <v>0</v>
      </c>
      <c r="J102" s="262">
        <v>0</v>
      </c>
      <c r="K102" s="268">
        <v>-12</v>
      </c>
      <c r="L102" s="268">
        <v>0</v>
      </c>
      <c r="M102" s="268">
        <v>0</v>
      </c>
      <c r="N102" s="268">
        <v>0</v>
      </c>
      <c r="O102" s="261">
        <v>0</v>
      </c>
      <c r="P102" s="261">
        <v>0</v>
      </c>
      <c r="Q102" s="269">
        <v>0</v>
      </c>
      <c r="R102" s="269">
        <v>0</v>
      </c>
      <c r="S102" s="268">
        <v>0</v>
      </c>
      <c r="T102" s="261">
        <v>0</v>
      </c>
      <c r="U102" s="268">
        <v>0</v>
      </c>
      <c r="V102" s="261">
        <f t="shared" si="28"/>
        <v>167</v>
      </c>
      <c r="W102" s="261">
        <f>'[2]L02'!C658</f>
        <v>145</v>
      </c>
      <c r="X102" s="261">
        <f t="shared" si="29"/>
        <v>22</v>
      </c>
      <c r="Y102" s="261">
        <v>22</v>
      </c>
    </row>
    <row r="103" spans="1:25" ht="16.5" customHeight="1">
      <c r="A103" s="259">
        <v>20810</v>
      </c>
      <c r="B103" s="266" t="s">
        <v>2045</v>
      </c>
      <c r="C103" s="268">
        <v>45</v>
      </c>
      <c r="D103" s="261">
        <f t="shared" si="27"/>
        <v>65</v>
      </c>
      <c r="E103" s="268">
        <v>27</v>
      </c>
      <c r="F103" s="268">
        <v>0</v>
      </c>
      <c r="G103" s="269">
        <v>0</v>
      </c>
      <c r="H103" s="262">
        <v>35</v>
      </c>
      <c r="I103" s="262">
        <v>0</v>
      </c>
      <c r="J103" s="262">
        <v>0</v>
      </c>
      <c r="K103" s="268">
        <v>3</v>
      </c>
      <c r="L103" s="268">
        <v>0</v>
      </c>
      <c r="M103" s="268">
        <v>0</v>
      </c>
      <c r="N103" s="268">
        <v>0</v>
      </c>
      <c r="O103" s="261">
        <v>0</v>
      </c>
      <c r="P103" s="261">
        <v>0</v>
      </c>
      <c r="Q103" s="269">
        <v>0</v>
      </c>
      <c r="R103" s="269">
        <v>0</v>
      </c>
      <c r="S103" s="268">
        <v>0</v>
      </c>
      <c r="T103" s="261">
        <v>0</v>
      </c>
      <c r="U103" s="268">
        <v>0</v>
      </c>
      <c r="V103" s="261">
        <f t="shared" si="28"/>
        <v>110</v>
      </c>
      <c r="W103" s="261">
        <f>'[2]L02'!C664</f>
        <v>92</v>
      </c>
      <c r="X103" s="261">
        <f t="shared" si="29"/>
        <v>18</v>
      </c>
      <c r="Y103" s="261">
        <v>18</v>
      </c>
    </row>
    <row r="104" spans="1:25" ht="16.5" customHeight="1">
      <c r="A104" s="259">
        <v>20811</v>
      </c>
      <c r="B104" s="266" t="s">
        <v>2058</v>
      </c>
      <c r="C104" s="270">
        <v>29</v>
      </c>
      <c r="D104" s="261">
        <f t="shared" si="27"/>
        <v>604</v>
      </c>
      <c r="E104" s="268">
        <v>356</v>
      </c>
      <c r="F104" s="268">
        <v>0</v>
      </c>
      <c r="G104" s="269">
        <v>64</v>
      </c>
      <c r="H104" s="277">
        <v>43</v>
      </c>
      <c r="I104" s="262">
        <v>0</v>
      </c>
      <c r="J104" s="262">
        <v>0</v>
      </c>
      <c r="K104" s="268">
        <v>49</v>
      </c>
      <c r="L104" s="268">
        <v>0</v>
      </c>
      <c r="M104" s="268">
        <v>0</v>
      </c>
      <c r="N104" s="268">
        <v>0</v>
      </c>
      <c r="O104" s="261">
        <v>0</v>
      </c>
      <c r="P104" s="261">
        <v>92</v>
      </c>
      <c r="Q104" s="269">
        <v>0</v>
      </c>
      <c r="R104" s="269">
        <v>0</v>
      </c>
      <c r="S104" s="268">
        <v>0</v>
      </c>
      <c r="T104" s="261">
        <v>0</v>
      </c>
      <c r="U104" s="268">
        <v>0</v>
      </c>
      <c r="V104" s="261">
        <f t="shared" si="28"/>
        <v>633</v>
      </c>
      <c r="W104" s="261">
        <f>'[2]L02'!C671</f>
        <v>575</v>
      </c>
      <c r="X104" s="261">
        <f t="shared" si="29"/>
        <v>58</v>
      </c>
      <c r="Y104" s="261">
        <v>58</v>
      </c>
    </row>
    <row r="105" spans="1:25" s="280" customFormat="1" ht="16.5" customHeight="1">
      <c r="A105" s="259">
        <v>20815</v>
      </c>
      <c r="B105" s="266" t="s">
        <v>2069</v>
      </c>
      <c r="C105" s="268">
        <v>0</v>
      </c>
      <c r="D105" s="261">
        <f t="shared" si="27"/>
        <v>582</v>
      </c>
      <c r="E105" s="268">
        <v>381</v>
      </c>
      <c r="F105" s="268">
        <v>0</v>
      </c>
      <c r="G105" s="269">
        <v>0</v>
      </c>
      <c r="H105" s="262">
        <v>201</v>
      </c>
      <c r="I105" s="262">
        <v>0</v>
      </c>
      <c r="J105" s="262">
        <v>0</v>
      </c>
      <c r="K105" s="268">
        <v>0</v>
      </c>
      <c r="L105" s="268">
        <v>0</v>
      </c>
      <c r="M105" s="268">
        <v>0</v>
      </c>
      <c r="N105" s="268">
        <v>0</v>
      </c>
      <c r="O105" s="261">
        <v>0</v>
      </c>
      <c r="P105" s="261">
        <v>0</v>
      </c>
      <c r="Q105" s="269">
        <v>0</v>
      </c>
      <c r="R105" s="269">
        <v>0</v>
      </c>
      <c r="S105" s="268">
        <v>0</v>
      </c>
      <c r="T105" s="261">
        <v>0</v>
      </c>
      <c r="U105" s="268">
        <v>0</v>
      </c>
      <c r="V105" s="261">
        <f t="shared" si="28"/>
        <v>582</v>
      </c>
      <c r="W105" s="261">
        <f>'[2]L02'!C679</f>
        <v>267</v>
      </c>
      <c r="X105" s="261">
        <f t="shared" si="29"/>
        <v>315</v>
      </c>
      <c r="Y105" s="261">
        <v>315</v>
      </c>
    </row>
    <row r="106" spans="1:25" ht="16.5" customHeight="1">
      <c r="A106" s="259">
        <v>20816</v>
      </c>
      <c r="B106" s="266" t="s">
        <v>2079</v>
      </c>
      <c r="C106" s="268">
        <v>0</v>
      </c>
      <c r="D106" s="261">
        <f t="shared" si="27"/>
        <v>0</v>
      </c>
      <c r="E106" s="268">
        <v>0</v>
      </c>
      <c r="F106" s="268">
        <v>0</v>
      </c>
      <c r="G106" s="269">
        <v>0</v>
      </c>
      <c r="H106" s="262">
        <v>0</v>
      </c>
      <c r="I106" s="262">
        <v>0</v>
      </c>
      <c r="J106" s="262">
        <v>0</v>
      </c>
      <c r="K106" s="268">
        <v>0</v>
      </c>
      <c r="L106" s="268">
        <v>0</v>
      </c>
      <c r="M106" s="268">
        <v>0</v>
      </c>
      <c r="N106" s="268">
        <v>0</v>
      </c>
      <c r="O106" s="261">
        <v>0</v>
      </c>
      <c r="P106" s="261">
        <v>0</v>
      </c>
      <c r="Q106" s="269">
        <v>0</v>
      </c>
      <c r="R106" s="269">
        <v>0</v>
      </c>
      <c r="S106" s="268">
        <v>0</v>
      </c>
      <c r="T106" s="261">
        <v>0</v>
      </c>
      <c r="U106" s="268">
        <v>0</v>
      </c>
      <c r="V106" s="261">
        <f t="shared" si="28"/>
        <v>0</v>
      </c>
      <c r="W106" s="261">
        <f>'[2]L02'!C684</f>
        <v>0</v>
      </c>
      <c r="X106" s="261">
        <f t="shared" si="29"/>
        <v>0</v>
      </c>
      <c r="Y106" s="261">
        <v>0</v>
      </c>
    </row>
    <row r="107" spans="1:25" ht="16.5" customHeight="1">
      <c r="A107" s="259">
        <v>20819</v>
      </c>
      <c r="B107" s="266" t="s">
        <v>2086</v>
      </c>
      <c r="C107" s="268">
        <v>0</v>
      </c>
      <c r="D107" s="261">
        <f t="shared" si="27"/>
        <v>2793</v>
      </c>
      <c r="E107" s="268">
        <v>0</v>
      </c>
      <c r="F107" s="268">
        <v>0</v>
      </c>
      <c r="G107" s="269">
        <v>2783</v>
      </c>
      <c r="H107" s="262">
        <v>10</v>
      </c>
      <c r="I107" s="262">
        <v>0</v>
      </c>
      <c r="J107" s="262">
        <v>0</v>
      </c>
      <c r="K107" s="268">
        <v>0</v>
      </c>
      <c r="L107" s="268">
        <v>0</v>
      </c>
      <c r="M107" s="268">
        <v>0</v>
      </c>
      <c r="N107" s="268">
        <v>0</v>
      </c>
      <c r="O107" s="261">
        <v>0</v>
      </c>
      <c r="P107" s="261">
        <v>0</v>
      </c>
      <c r="Q107" s="269">
        <v>0</v>
      </c>
      <c r="R107" s="269">
        <v>0</v>
      </c>
      <c r="S107" s="268">
        <v>0</v>
      </c>
      <c r="T107" s="261">
        <v>0</v>
      </c>
      <c r="U107" s="268">
        <v>0</v>
      </c>
      <c r="V107" s="261">
        <f t="shared" si="28"/>
        <v>2793</v>
      </c>
      <c r="W107" s="261">
        <f>'[2]L02'!C689</f>
        <v>2783</v>
      </c>
      <c r="X107" s="261">
        <f t="shared" si="29"/>
        <v>10</v>
      </c>
      <c r="Y107" s="261">
        <v>10</v>
      </c>
    </row>
    <row r="108" spans="1:25" ht="16.5" customHeight="1">
      <c r="A108" s="259">
        <v>20820</v>
      </c>
      <c r="B108" s="266" t="s">
        <v>2091</v>
      </c>
      <c r="C108" s="268">
        <v>0</v>
      </c>
      <c r="D108" s="261">
        <f t="shared" si="27"/>
        <v>122</v>
      </c>
      <c r="E108" s="268">
        <v>35</v>
      </c>
      <c r="F108" s="268">
        <v>0</v>
      </c>
      <c r="G108" s="269">
        <v>87</v>
      </c>
      <c r="H108" s="262">
        <v>0</v>
      </c>
      <c r="I108" s="262">
        <v>0</v>
      </c>
      <c r="J108" s="262">
        <v>0</v>
      </c>
      <c r="K108" s="268">
        <v>0</v>
      </c>
      <c r="L108" s="268">
        <v>0</v>
      </c>
      <c r="M108" s="268">
        <v>0</v>
      </c>
      <c r="N108" s="268">
        <v>0</v>
      </c>
      <c r="O108" s="261">
        <v>0</v>
      </c>
      <c r="P108" s="261">
        <v>0</v>
      </c>
      <c r="Q108" s="269">
        <v>0</v>
      </c>
      <c r="R108" s="269">
        <v>0</v>
      </c>
      <c r="S108" s="268">
        <v>0</v>
      </c>
      <c r="T108" s="261">
        <v>0</v>
      </c>
      <c r="U108" s="268">
        <v>0</v>
      </c>
      <c r="V108" s="261">
        <f t="shared" si="28"/>
        <v>122</v>
      </c>
      <c r="W108" s="261">
        <f>'[2]L02'!C692</f>
        <v>122</v>
      </c>
      <c r="X108" s="261">
        <f t="shared" si="29"/>
        <v>0</v>
      </c>
      <c r="Y108" s="261">
        <v>0</v>
      </c>
    </row>
    <row r="109" spans="1:25" ht="16.5" customHeight="1">
      <c r="A109" s="259">
        <v>20821</v>
      </c>
      <c r="B109" s="266" t="s">
        <v>2097</v>
      </c>
      <c r="C109" s="268">
        <v>530</v>
      </c>
      <c r="D109" s="261">
        <f t="shared" si="27"/>
        <v>22</v>
      </c>
      <c r="E109" s="268">
        <v>0</v>
      </c>
      <c r="F109" s="268">
        <v>0</v>
      </c>
      <c r="G109" s="269">
        <v>0</v>
      </c>
      <c r="H109" s="262">
        <v>0</v>
      </c>
      <c r="I109" s="262">
        <v>0</v>
      </c>
      <c r="J109" s="262">
        <v>0</v>
      </c>
      <c r="K109" s="268">
        <v>22</v>
      </c>
      <c r="L109" s="268">
        <v>0</v>
      </c>
      <c r="M109" s="268">
        <v>0</v>
      </c>
      <c r="N109" s="268">
        <v>0</v>
      </c>
      <c r="O109" s="261">
        <v>0</v>
      </c>
      <c r="P109" s="261">
        <v>0</v>
      </c>
      <c r="Q109" s="269">
        <v>0</v>
      </c>
      <c r="R109" s="269">
        <v>0</v>
      </c>
      <c r="S109" s="268">
        <v>0</v>
      </c>
      <c r="T109" s="261">
        <v>0</v>
      </c>
      <c r="U109" s="268">
        <v>0</v>
      </c>
      <c r="V109" s="261">
        <f t="shared" si="28"/>
        <v>552</v>
      </c>
      <c r="W109" s="261">
        <f>'[2]L02'!C695</f>
        <v>552</v>
      </c>
      <c r="X109" s="261">
        <f t="shared" si="29"/>
        <v>0</v>
      </c>
      <c r="Y109" s="261">
        <v>0</v>
      </c>
    </row>
    <row r="110" spans="1:25" ht="16.5" customHeight="1">
      <c r="A110" s="259">
        <v>20824</v>
      </c>
      <c r="B110" s="266" t="s">
        <v>2103</v>
      </c>
      <c r="C110" s="268">
        <v>0</v>
      </c>
      <c r="D110" s="261">
        <f t="shared" si="27"/>
        <v>0</v>
      </c>
      <c r="E110" s="268">
        <v>0</v>
      </c>
      <c r="F110" s="268">
        <v>0</v>
      </c>
      <c r="G110" s="269">
        <v>0</v>
      </c>
      <c r="H110" s="262">
        <v>0</v>
      </c>
      <c r="I110" s="262">
        <v>0</v>
      </c>
      <c r="J110" s="262">
        <v>0</v>
      </c>
      <c r="K110" s="268">
        <v>0</v>
      </c>
      <c r="L110" s="268">
        <v>0</v>
      </c>
      <c r="M110" s="268">
        <v>0</v>
      </c>
      <c r="N110" s="268">
        <v>0</v>
      </c>
      <c r="O110" s="261">
        <v>0</v>
      </c>
      <c r="P110" s="261">
        <v>0</v>
      </c>
      <c r="Q110" s="269">
        <v>0</v>
      </c>
      <c r="R110" s="269">
        <v>0</v>
      </c>
      <c r="S110" s="268">
        <v>0</v>
      </c>
      <c r="T110" s="261">
        <v>0</v>
      </c>
      <c r="U110" s="268">
        <v>0</v>
      </c>
      <c r="V110" s="261">
        <f t="shared" si="28"/>
        <v>0</v>
      </c>
      <c r="W110" s="261">
        <f>'[2]L02'!C698</f>
        <v>0</v>
      </c>
      <c r="X110" s="261">
        <f t="shared" si="29"/>
        <v>0</v>
      </c>
      <c r="Y110" s="261">
        <v>0</v>
      </c>
    </row>
    <row r="111" spans="1:25" ht="16.5" customHeight="1">
      <c r="A111" s="259">
        <v>20825</v>
      </c>
      <c r="B111" s="266" t="s">
        <v>2109</v>
      </c>
      <c r="C111" s="268">
        <v>66</v>
      </c>
      <c r="D111" s="261">
        <f t="shared" si="27"/>
        <v>14</v>
      </c>
      <c r="E111" s="268">
        <v>3</v>
      </c>
      <c r="F111" s="268">
        <v>0</v>
      </c>
      <c r="G111" s="269">
        <v>0</v>
      </c>
      <c r="H111" s="262">
        <v>3</v>
      </c>
      <c r="I111" s="262">
        <v>0</v>
      </c>
      <c r="J111" s="262">
        <v>0</v>
      </c>
      <c r="K111" s="268">
        <v>8</v>
      </c>
      <c r="L111" s="268">
        <v>0</v>
      </c>
      <c r="M111" s="268">
        <v>0</v>
      </c>
      <c r="N111" s="268">
        <v>0</v>
      </c>
      <c r="O111" s="261">
        <v>0</v>
      </c>
      <c r="P111" s="261">
        <v>0</v>
      </c>
      <c r="Q111" s="269">
        <v>0</v>
      </c>
      <c r="R111" s="269">
        <v>0</v>
      </c>
      <c r="S111" s="268">
        <v>0</v>
      </c>
      <c r="T111" s="261">
        <v>0</v>
      </c>
      <c r="U111" s="268">
        <v>0</v>
      </c>
      <c r="V111" s="261">
        <f t="shared" si="28"/>
        <v>80</v>
      </c>
      <c r="W111" s="261">
        <f>'[2]L02'!C701</f>
        <v>80</v>
      </c>
      <c r="X111" s="261">
        <f t="shared" si="29"/>
        <v>0</v>
      </c>
      <c r="Y111" s="261">
        <v>0</v>
      </c>
    </row>
    <row r="112" spans="1:25" ht="16.5" customHeight="1">
      <c r="A112" s="259">
        <v>20899</v>
      </c>
      <c r="B112" s="266" t="s">
        <v>287</v>
      </c>
      <c r="C112" s="268">
        <v>17</v>
      </c>
      <c r="D112" s="261">
        <f t="shared" si="27"/>
        <v>45</v>
      </c>
      <c r="E112" s="268">
        <v>0</v>
      </c>
      <c r="F112" s="268">
        <v>0</v>
      </c>
      <c r="G112" s="269">
        <v>11</v>
      </c>
      <c r="H112" s="262">
        <v>26</v>
      </c>
      <c r="I112" s="262">
        <v>0</v>
      </c>
      <c r="J112" s="262">
        <v>0</v>
      </c>
      <c r="K112" s="268">
        <v>8</v>
      </c>
      <c r="L112" s="268">
        <v>0</v>
      </c>
      <c r="M112" s="268">
        <v>0</v>
      </c>
      <c r="N112" s="268">
        <v>0</v>
      </c>
      <c r="O112" s="261">
        <v>0</v>
      </c>
      <c r="P112" s="261">
        <v>0</v>
      </c>
      <c r="Q112" s="269">
        <v>0</v>
      </c>
      <c r="R112" s="269">
        <v>0</v>
      </c>
      <c r="S112" s="268">
        <v>0</v>
      </c>
      <c r="T112" s="261">
        <v>0</v>
      </c>
      <c r="U112" s="268">
        <v>0</v>
      </c>
      <c r="V112" s="261">
        <f t="shared" si="28"/>
        <v>62</v>
      </c>
      <c r="W112" s="261">
        <f>'[2]L02'!C704</f>
        <v>51</v>
      </c>
      <c r="X112" s="261">
        <f t="shared" si="29"/>
        <v>11</v>
      </c>
      <c r="Y112" s="261">
        <v>11</v>
      </c>
    </row>
    <row r="113" spans="1:25" ht="16.5" customHeight="1">
      <c r="A113" s="259">
        <v>210</v>
      </c>
      <c r="B113" s="263" t="s">
        <v>2117</v>
      </c>
      <c r="C113" s="261">
        <f aca="true" t="shared" si="30" ref="C113:Y113">SUM(C114:C122)</f>
        <v>7409</v>
      </c>
      <c r="D113" s="261">
        <f t="shared" si="30"/>
        <v>15391</v>
      </c>
      <c r="E113" s="261">
        <f t="shared" si="30"/>
        <v>5884</v>
      </c>
      <c r="F113" s="261">
        <f t="shared" si="30"/>
        <v>0</v>
      </c>
      <c r="G113" s="262">
        <f t="shared" si="30"/>
        <v>10007</v>
      </c>
      <c r="H113" s="262">
        <f t="shared" si="30"/>
        <v>566</v>
      </c>
      <c r="I113" s="262">
        <f t="shared" si="30"/>
        <v>0</v>
      </c>
      <c r="J113" s="262">
        <f t="shared" si="30"/>
        <v>0</v>
      </c>
      <c r="K113" s="261">
        <f t="shared" si="30"/>
        <v>-1066</v>
      </c>
      <c r="L113" s="261">
        <f t="shared" si="30"/>
        <v>0</v>
      </c>
      <c r="M113" s="261">
        <f t="shared" si="30"/>
        <v>0</v>
      </c>
      <c r="N113" s="261">
        <f t="shared" si="30"/>
        <v>0</v>
      </c>
      <c r="O113" s="261">
        <f t="shared" si="30"/>
        <v>0</v>
      </c>
      <c r="P113" s="261">
        <f t="shared" si="30"/>
        <v>0</v>
      </c>
      <c r="Q113" s="262">
        <f t="shared" si="30"/>
        <v>0</v>
      </c>
      <c r="R113" s="262">
        <f t="shared" si="30"/>
        <v>0</v>
      </c>
      <c r="S113" s="261">
        <f t="shared" si="30"/>
        <v>0</v>
      </c>
      <c r="T113" s="261">
        <f t="shared" si="30"/>
        <v>0</v>
      </c>
      <c r="U113" s="261">
        <f t="shared" si="30"/>
        <v>0</v>
      </c>
      <c r="V113" s="261">
        <f t="shared" si="30"/>
        <v>22800</v>
      </c>
      <c r="W113" s="261">
        <f t="shared" si="30"/>
        <v>22364</v>
      </c>
      <c r="X113" s="261">
        <f t="shared" si="30"/>
        <v>436</v>
      </c>
      <c r="Y113" s="261">
        <f t="shared" si="30"/>
        <v>436</v>
      </c>
    </row>
    <row r="114" spans="1:25" ht="16.5" customHeight="1">
      <c r="A114" s="259">
        <v>21001</v>
      </c>
      <c r="B114" s="266" t="s">
        <v>2119</v>
      </c>
      <c r="C114" s="270">
        <v>199</v>
      </c>
      <c r="D114" s="261">
        <f aca="true" t="shared" si="31" ref="D114:D122">SUM(E114:U114)</f>
        <v>202</v>
      </c>
      <c r="E114" s="268">
        <v>0</v>
      </c>
      <c r="F114" s="268">
        <v>0</v>
      </c>
      <c r="G114" s="269">
        <v>0</v>
      </c>
      <c r="H114" s="262">
        <v>0</v>
      </c>
      <c r="I114" s="262">
        <v>0</v>
      </c>
      <c r="J114" s="262">
        <v>0</v>
      </c>
      <c r="K114" s="268">
        <v>202</v>
      </c>
      <c r="L114" s="268">
        <v>0</v>
      </c>
      <c r="M114" s="268">
        <v>0</v>
      </c>
      <c r="N114" s="268">
        <v>0</v>
      </c>
      <c r="O114" s="261">
        <v>0</v>
      </c>
      <c r="P114" s="261">
        <v>0</v>
      </c>
      <c r="Q114" s="269">
        <v>0</v>
      </c>
      <c r="R114" s="269">
        <v>0</v>
      </c>
      <c r="S114" s="268">
        <v>0</v>
      </c>
      <c r="T114" s="261">
        <v>0</v>
      </c>
      <c r="U114" s="268">
        <v>0</v>
      </c>
      <c r="V114" s="261">
        <f aca="true" t="shared" si="32" ref="V114:V122">C114+D114</f>
        <v>401</v>
      </c>
      <c r="W114" s="261">
        <f>'[2]L02'!C707</f>
        <v>401</v>
      </c>
      <c r="X114" s="261">
        <f aca="true" t="shared" si="33" ref="X114:X122">V114-W114</f>
        <v>0</v>
      </c>
      <c r="Y114" s="261">
        <v>0</v>
      </c>
    </row>
    <row r="115" spans="1:25" ht="16.5" customHeight="1">
      <c r="A115" s="259">
        <v>21002</v>
      </c>
      <c r="B115" s="266" t="s">
        <v>2126</v>
      </c>
      <c r="C115" s="268">
        <v>1016</v>
      </c>
      <c r="D115" s="264">
        <f t="shared" si="31"/>
        <v>2064</v>
      </c>
      <c r="E115" s="268">
        <v>2454</v>
      </c>
      <c r="F115" s="268">
        <v>0</v>
      </c>
      <c r="G115" s="269">
        <v>0</v>
      </c>
      <c r="H115" s="262">
        <v>0</v>
      </c>
      <c r="I115" s="262">
        <v>0</v>
      </c>
      <c r="J115" s="262">
        <v>0</v>
      </c>
      <c r="K115" s="268">
        <v>-390</v>
      </c>
      <c r="L115" s="268">
        <v>0</v>
      </c>
      <c r="M115" s="268">
        <v>0</v>
      </c>
      <c r="N115" s="268">
        <v>0</v>
      </c>
      <c r="O115" s="261">
        <v>0</v>
      </c>
      <c r="P115" s="261">
        <v>0</v>
      </c>
      <c r="Q115" s="269">
        <v>0</v>
      </c>
      <c r="R115" s="269">
        <v>0</v>
      </c>
      <c r="S115" s="268">
        <v>0</v>
      </c>
      <c r="T115" s="261">
        <v>0</v>
      </c>
      <c r="U115" s="268">
        <v>0</v>
      </c>
      <c r="V115" s="261">
        <f t="shared" si="32"/>
        <v>3080</v>
      </c>
      <c r="W115" s="261">
        <f>'[2]L02'!C712</f>
        <v>3080</v>
      </c>
      <c r="X115" s="261">
        <f t="shared" si="33"/>
        <v>0</v>
      </c>
      <c r="Y115" s="261">
        <v>0</v>
      </c>
    </row>
    <row r="116" spans="1:25" ht="16.5" customHeight="1">
      <c r="A116" s="259">
        <v>21003</v>
      </c>
      <c r="B116" s="266" t="s">
        <v>2151</v>
      </c>
      <c r="C116" s="267">
        <v>694</v>
      </c>
      <c r="D116" s="261">
        <f t="shared" si="31"/>
        <v>1372</v>
      </c>
      <c r="E116" s="268">
        <v>1284</v>
      </c>
      <c r="F116" s="268">
        <v>0</v>
      </c>
      <c r="G116" s="269">
        <v>0</v>
      </c>
      <c r="H116" s="262">
        <v>20</v>
      </c>
      <c r="I116" s="262">
        <v>0</v>
      </c>
      <c r="J116" s="262">
        <v>0</v>
      </c>
      <c r="K116" s="268">
        <v>68</v>
      </c>
      <c r="L116" s="268">
        <v>0</v>
      </c>
      <c r="M116" s="268">
        <v>0</v>
      </c>
      <c r="N116" s="268">
        <v>0</v>
      </c>
      <c r="O116" s="261">
        <v>0</v>
      </c>
      <c r="P116" s="261">
        <v>0</v>
      </c>
      <c r="Q116" s="269">
        <v>0</v>
      </c>
      <c r="R116" s="269">
        <v>0</v>
      </c>
      <c r="S116" s="268">
        <v>0</v>
      </c>
      <c r="T116" s="261">
        <v>0</v>
      </c>
      <c r="U116" s="268">
        <v>0</v>
      </c>
      <c r="V116" s="261">
        <f t="shared" si="32"/>
        <v>2066</v>
      </c>
      <c r="W116" s="261">
        <f>'[2]L02'!C725</f>
        <v>2066</v>
      </c>
      <c r="X116" s="261">
        <f t="shared" si="33"/>
        <v>0</v>
      </c>
      <c r="Y116" s="261">
        <v>0</v>
      </c>
    </row>
    <row r="117" spans="1:25" ht="16.5" customHeight="1">
      <c r="A117" s="259">
        <v>21004</v>
      </c>
      <c r="B117" s="266" t="s">
        <v>2159</v>
      </c>
      <c r="C117" s="268">
        <v>609</v>
      </c>
      <c r="D117" s="261">
        <f t="shared" si="31"/>
        <v>1741</v>
      </c>
      <c r="E117" s="268">
        <v>1551</v>
      </c>
      <c r="F117" s="268">
        <v>0</v>
      </c>
      <c r="G117" s="269">
        <v>0</v>
      </c>
      <c r="H117" s="262">
        <v>149</v>
      </c>
      <c r="I117" s="262">
        <v>0</v>
      </c>
      <c r="J117" s="262">
        <v>0</v>
      </c>
      <c r="K117" s="268">
        <v>41</v>
      </c>
      <c r="L117" s="268">
        <v>0</v>
      </c>
      <c r="M117" s="268">
        <v>0</v>
      </c>
      <c r="N117" s="268">
        <v>0</v>
      </c>
      <c r="O117" s="261">
        <v>0</v>
      </c>
      <c r="P117" s="261">
        <v>0</v>
      </c>
      <c r="Q117" s="269">
        <v>0</v>
      </c>
      <c r="R117" s="269">
        <v>0</v>
      </c>
      <c r="S117" s="268">
        <v>0</v>
      </c>
      <c r="T117" s="261">
        <v>0</v>
      </c>
      <c r="U117" s="268">
        <v>0</v>
      </c>
      <c r="V117" s="261">
        <f t="shared" si="32"/>
        <v>2350</v>
      </c>
      <c r="W117" s="261">
        <f>'[2]L02'!C729</f>
        <v>2206</v>
      </c>
      <c r="X117" s="261">
        <f t="shared" si="33"/>
        <v>144</v>
      </c>
      <c r="Y117" s="261">
        <v>144</v>
      </c>
    </row>
    <row r="118" spans="1:25" ht="16.5" customHeight="1">
      <c r="A118" s="259">
        <v>21005</v>
      </c>
      <c r="B118" s="266" t="s">
        <v>2183</v>
      </c>
      <c r="C118" s="268">
        <v>3445</v>
      </c>
      <c r="D118" s="261">
        <f t="shared" si="31"/>
        <v>9100</v>
      </c>
      <c r="E118" s="268">
        <v>72</v>
      </c>
      <c r="F118" s="268">
        <v>0</v>
      </c>
      <c r="G118" s="269">
        <v>9993</v>
      </c>
      <c r="H118" s="262">
        <v>89</v>
      </c>
      <c r="I118" s="262">
        <v>0</v>
      </c>
      <c r="J118" s="262">
        <v>0</v>
      </c>
      <c r="K118" s="268">
        <v>-1054</v>
      </c>
      <c r="L118" s="268">
        <v>0</v>
      </c>
      <c r="M118" s="268">
        <v>0</v>
      </c>
      <c r="N118" s="268">
        <v>0</v>
      </c>
      <c r="O118" s="261">
        <v>0</v>
      </c>
      <c r="P118" s="261">
        <v>0</v>
      </c>
      <c r="Q118" s="269">
        <v>0</v>
      </c>
      <c r="R118" s="269">
        <v>0</v>
      </c>
      <c r="S118" s="268">
        <v>0</v>
      </c>
      <c r="T118" s="261">
        <v>0</v>
      </c>
      <c r="U118" s="268">
        <v>0</v>
      </c>
      <c r="V118" s="261">
        <f t="shared" si="32"/>
        <v>12545</v>
      </c>
      <c r="W118" s="261">
        <f>'[2]L02'!C741</f>
        <v>12449</v>
      </c>
      <c r="X118" s="261">
        <f t="shared" si="33"/>
        <v>96</v>
      </c>
      <c r="Y118" s="261">
        <v>96</v>
      </c>
    </row>
    <row r="119" spans="1:25" ht="16.5" customHeight="1">
      <c r="A119" s="259">
        <v>21006</v>
      </c>
      <c r="B119" s="266" t="s">
        <v>2203</v>
      </c>
      <c r="C119" s="268">
        <v>0</v>
      </c>
      <c r="D119" s="261">
        <f t="shared" si="31"/>
        <v>5</v>
      </c>
      <c r="E119" s="268">
        <v>1</v>
      </c>
      <c r="F119" s="268">
        <v>0</v>
      </c>
      <c r="G119" s="269">
        <v>0</v>
      </c>
      <c r="H119" s="262">
        <v>4</v>
      </c>
      <c r="I119" s="262">
        <v>0</v>
      </c>
      <c r="J119" s="262">
        <v>0</v>
      </c>
      <c r="K119" s="268">
        <v>0</v>
      </c>
      <c r="L119" s="268">
        <v>0</v>
      </c>
      <c r="M119" s="268">
        <v>0</v>
      </c>
      <c r="N119" s="268">
        <v>0</v>
      </c>
      <c r="O119" s="261">
        <v>0</v>
      </c>
      <c r="P119" s="261">
        <v>0</v>
      </c>
      <c r="Q119" s="269">
        <v>0</v>
      </c>
      <c r="R119" s="269">
        <v>0</v>
      </c>
      <c r="S119" s="268">
        <v>0</v>
      </c>
      <c r="T119" s="261">
        <v>0</v>
      </c>
      <c r="U119" s="268">
        <v>0</v>
      </c>
      <c r="V119" s="261">
        <f t="shared" si="32"/>
        <v>5</v>
      </c>
      <c r="W119" s="261">
        <f>'[2]L02'!C751</f>
        <v>1</v>
      </c>
      <c r="X119" s="261">
        <f t="shared" si="33"/>
        <v>4</v>
      </c>
      <c r="Y119" s="261">
        <v>4</v>
      </c>
    </row>
    <row r="120" spans="1:25" ht="16.5" customHeight="1">
      <c r="A120" s="259">
        <v>21007</v>
      </c>
      <c r="B120" s="266" t="s">
        <v>2207</v>
      </c>
      <c r="C120" s="268">
        <v>1187</v>
      </c>
      <c r="D120" s="261">
        <f t="shared" si="31"/>
        <v>633</v>
      </c>
      <c r="E120" s="268">
        <v>431</v>
      </c>
      <c r="F120" s="268">
        <v>0</v>
      </c>
      <c r="G120" s="269">
        <v>14</v>
      </c>
      <c r="H120" s="262">
        <v>264</v>
      </c>
      <c r="I120" s="262">
        <v>0</v>
      </c>
      <c r="J120" s="262">
        <v>0</v>
      </c>
      <c r="K120" s="268">
        <v>-76</v>
      </c>
      <c r="L120" s="268">
        <v>0</v>
      </c>
      <c r="M120" s="268">
        <v>0</v>
      </c>
      <c r="N120" s="268">
        <v>0</v>
      </c>
      <c r="O120" s="261">
        <v>0</v>
      </c>
      <c r="P120" s="261">
        <v>0</v>
      </c>
      <c r="Q120" s="269">
        <v>0</v>
      </c>
      <c r="R120" s="269">
        <v>0</v>
      </c>
      <c r="S120" s="268">
        <v>0</v>
      </c>
      <c r="T120" s="261">
        <v>0</v>
      </c>
      <c r="U120" s="268">
        <v>0</v>
      </c>
      <c r="V120" s="261">
        <f t="shared" si="32"/>
        <v>1820</v>
      </c>
      <c r="W120" s="261">
        <f>'[2]L02'!C754</f>
        <v>1650</v>
      </c>
      <c r="X120" s="261">
        <f t="shared" si="33"/>
        <v>170</v>
      </c>
      <c r="Y120" s="261">
        <v>170</v>
      </c>
    </row>
    <row r="121" spans="1:25" ht="16.5" customHeight="1">
      <c r="A121" s="259">
        <v>21010</v>
      </c>
      <c r="B121" s="266" t="s">
        <v>2214</v>
      </c>
      <c r="C121" s="268">
        <v>259</v>
      </c>
      <c r="D121" s="261">
        <f t="shared" si="31"/>
        <v>274</v>
      </c>
      <c r="E121" s="268">
        <v>91</v>
      </c>
      <c r="F121" s="268">
        <v>0</v>
      </c>
      <c r="G121" s="269">
        <v>0</v>
      </c>
      <c r="H121" s="262">
        <v>40</v>
      </c>
      <c r="I121" s="262">
        <v>0</v>
      </c>
      <c r="J121" s="262">
        <v>0</v>
      </c>
      <c r="K121" s="268">
        <v>143</v>
      </c>
      <c r="L121" s="268">
        <v>0</v>
      </c>
      <c r="M121" s="268">
        <v>0</v>
      </c>
      <c r="N121" s="268">
        <v>0</v>
      </c>
      <c r="O121" s="261">
        <v>0</v>
      </c>
      <c r="P121" s="261">
        <v>0</v>
      </c>
      <c r="Q121" s="269">
        <v>0</v>
      </c>
      <c r="R121" s="269">
        <v>0</v>
      </c>
      <c r="S121" s="268">
        <v>0</v>
      </c>
      <c r="T121" s="261">
        <v>0</v>
      </c>
      <c r="U121" s="268">
        <v>0</v>
      </c>
      <c r="V121" s="261">
        <f t="shared" si="32"/>
        <v>533</v>
      </c>
      <c r="W121" s="261">
        <f>'[2]L02'!C758</f>
        <v>511</v>
      </c>
      <c r="X121" s="261">
        <f t="shared" si="33"/>
        <v>22</v>
      </c>
      <c r="Y121" s="261">
        <v>22</v>
      </c>
    </row>
    <row r="122" spans="1:25" ht="16.5" customHeight="1">
      <c r="A122" s="259">
        <v>21099</v>
      </c>
      <c r="B122" s="266" t="s">
        <v>288</v>
      </c>
      <c r="C122" s="268">
        <v>0</v>
      </c>
      <c r="D122" s="261">
        <f t="shared" si="31"/>
        <v>0</v>
      </c>
      <c r="E122" s="268">
        <v>0</v>
      </c>
      <c r="F122" s="268">
        <v>0</v>
      </c>
      <c r="G122" s="269">
        <v>0</v>
      </c>
      <c r="H122" s="262">
        <v>0</v>
      </c>
      <c r="I122" s="262">
        <v>0</v>
      </c>
      <c r="J122" s="262">
        <v>0</v>
      </c>
      <c r="K122" s="268">
        <v>0</v>
      </c>
      <c r="L122" s="268">
        <v>0</v>
      </c>
      <c r="M122" s="268">
        <v>0</v>
      </c>
      <c r="N122" s="268">
        <v>0</v>
      </c>
      <c r="O122" s="261">
        <v>0</v>
      </c>
      <c r="P122" s="261">
        <v>0</v>
      </c>
      <c r="Q122" s="269">
        <v>0</v>
      </c>
      <c r="R122" s="269">
        <v>0</v>
      </c>
      <c r="S122" s="268">
        <v>0</v>
      </c>
      <c r="T122" s="261">
        <v>0</v>
      </c>
      <c r="U122" s="268">
        <v>0</v>
      </c>
      <c r="V122" s="261">
        <f t="shared" si="32"/>
        <v>0</v>
      </c>
      <c r="W122" s="261">
        <f>'[2]L02'!C768</f>
        <v>0</v>
      </c>
      <c r="X122" s="261">
        <f t="shared" si="33"/>
        <v>0</v>
      </c>
      <c r="Y122" s="261">
        <v>0</v>
      </c>
    </row>
    <row r="123" spans="1:25" ht="16.5" customHeight="1">
      <c r="A123" s="259">
        <v>211</v>
      </c>
      <c r="B123" s="263" t="s">
        <v>552</v>
      </c>
      <c r="C123" s="261">
        <f aca="true" t="shared" si="34" ref="C123:Y123">SUM(C124:C126,C128:C140)</f>
        <v>1239</v>
      </c>
      <c r="D123" s="261">
        <f t="shared" si="34"/>
        <v>3648</v>
      </c>
      <c r="E123" s="261">
        <f t="shared" si="34"/>
        <v>4136</v>
      </c>
      <c r="F123" s="281">
        <f t="shared" si="34"/>
        <v>0</v>
      </c>
      <c r="G123" s="262">
        <f t="shared" si="34"/>
        <v>0</v>
      </c>
      <c r="H123" s="262">
        <f t="shared" si="34"/>
        <v>253</v>
      </c>
      <c r="I123" s="262">
        <f t="shared" si="34"/>
        <v>0</v>
      </c>
      <c r="J123" s="262">
        <f t="shared" si="34"/>
        <v>0</v>
      </c>
      <c r="K123" s="261">
        <f t="shared" si="34"/>
        <v>-716</v>
      </c>
      <c r="L123" s="261">
        <f t="shared" si="34"/>
        <v>-25</v>
      </c>
      <c r="M123" s="261">
        <f t="shared" si="34"/>
        <v>0</v>
      </c>
      <c r="N123" s="261">
        <f t="shared" si="34"/>
        <v>0</v>
      </c>
      <c r="O123" s="261">
        <f t="shared" si="34"/>
        <v>0</v>
      </c>
      <c r="P123" s="261">
        <f t="shared" si="34"/>
        <v>0</v>
      </c>
      <c r="Q123" s="262">
        <f t="shared" si="34"/>
        <v>0</v>
      </c>
      <c r="R123" s="262">
        <f t="shared" si="34"/>
        <v>0</v>
      </c>
      <c r="S123" s="261">
        <f t="shared" si="34"/>
        <v>0</v>
      </c>
      <c r="T123" s="261">
        <f t="shared" si="34"/>
        <v>0</v>
      </c>
      <c r="U123" s="261">
        <f t="shared" si="34"/>
        <v>0</v>
      </c>
      <c r="V123" s="261">
        <f t="shared" si="34"/>
        <v>4887</v>
      </c>
      <c r="W123" s="261">
        <f t="shared" si="34"/>
        <v>4658</v>
      </c>
      <c r="X123" s="261">
        <f t="shared" si="34"/>
        <v>229</v>
      </c>
      <c r="Y123" s="261">
        <f t="shared" si="34"/>
        <v>229</v>
      </c>
    </row>
    <row r="124" spans="1:25" ht="16.5" customHeight="1">
      <c r="A124" s="259">
        <v>21101</v>
      </c>
      <c r="B124" s="266" t="s">
        <v>2233</v>
      </c>
      <c r="C124" s="268">
        <v>324</v>
      </c>
      <c r="D124" s="261">
        <f aca="true" t="shared" si="35" ref="D124:D140">SUM(E124:U124)</f>
        <v>-141</v>
      </c>
      <c r="E124" s="273">
        <v>0</v>
      </c>
      <c r="F124" s="268">
        <v>0</v>
      </c>
      <c r="G124" s="274">
        <v>0</v>
      </c>
      <c r="H124" s="262">
        <v>0</v>
      </c>
      <c r="I124" s="262">
        <v>0</v>
      </c>
      <c r="J124" s="262">
        <v>0</v>
      </c>
      <c r="K124" s="268">
        <v>-141</v>
      </c>
      <c r="L124" s="268">
        <v>0</v>
      </c>
      <c r="M124" s="268">
        <v>0</v>
      </c>
      <c r="N124" s="268">
        <v>0</v>
      </c>
      <c r="O124" s="261">
        <v>0</v>
      </c>
      <c r="P124" s="261">
        <v>0</v>
      </c>
      <c r="Q124" s="269">
        <v>0</v>
      </c>
      <c r="R124" s="269">
        <v>0</v>
      </c>
      <c r="S124" s="268">
        <v>0</v>
      </c>
      <c r="T124" s="261">
        <v>0</v>
      </c>
      <c r="U124" s="268">
        <v>0</v>
      </c>
      <c r="V124" s="261">
        <f aca="true" t="shared" si="36" ref="V124:V140">C124+D124</f>
        <v>183</v>
      </c>
      <c r="W124" s="261">
        <f>'[2]L02'!C771</f>
        <v>183</v>
      </c>
      <c r="X124" s="261">
        <f aca="true" t="shared" si="37" ref="X124:X140">V124-W124</f>
        <v>0</v>
      </c>
      <c r="Y124" s="261">
        <v>0</v>
      </c>
    </row>
    <row r="125" spans="1:25" ht="16.5" customHeight="1">
      <c r="A125" s="259">
        <v>21102</v>
      </c>
      <c r="B125" s="266" t="s">
        <v>2248</v>
      </c>
      <c r="C125" s="268">
        <v>0</v>
      </c>
      <c r="D125" s="261">
        <f t="shared" si="35"/>
        <v>0</v>
      </c>
      <c r="E125" s="268">
        <v>0</v>
      </c>
      <c r="F125" s="267">
        <v>0</v>
      </c>
      <c r="G125" s="269">
        <v>0</v>
      </c>
      <c r="H125" s="262">
        <v>0</v>
      </c>
      <c r="I125" s="262">
        <v>0</v>
      </c>
      <c r="J125" s="262">
        <v>0</v>
      </c>
      <c r="K125" s="268">
        <v>0</v>
      </c>
      <c r="L125" s="268">
        <v>0</v>
      </c>
      <c r="M125" s="268">
        <v>0</v>
      </c>
      <c r="N125" s="268">
        <v>0</v>
      </c>
      <c r="O125" s="261">
        <v>0</v>
      </c>
      <c r="P125" s="261">
        <v>0</v>
      </c>
      <c r="Q125" s="269">
        <v>0</v>
      </c>
      <c r="R125" s="269">
        <v>0</v>
      </c>
      <c r="S125" s="268">
        <v>0</v>
      </c>
      <c r="T125" s="261">
        <v>0</v>
      </c>
      <c r="U125" s="268">
        <v>0</v>
      </c>
      <c r="V125" s="261">
        <f t="shared" si="36"/>
        <v>0</v>
      </c>
      <c r="W125" s="261">
        <f>'[2]L02'!C780</f>
        <v>0</v>
      </c>
      <c r="X125" s="261">
        <f t="shared" si="37"/>
        <v>0</v>
      </c>
      <c r="Y125" s="261">
        <v>0</v>
      </c>
    </row>
    <row r="126" spans="1:25" ht="16.5" customHeight="1">
      <c r="A126" s="259">
        <v>21103</v>
      </c>
      <c r="B126" s="266" t="s">
        <v>2256</v>
      </c>
      <c r="C126" s="268">
        <v>779</v>
      </c>
      <c r="D126" s="261">
        <f t="shared" si="35"/>
        <v>67</v>
      </c>
      <c r="E126" s="268">
        <v>457</v>
      </c>
      <c r="F126" s="268">
        <v>0</v>
      </c>
      <c r="G126" s="269">
        <v>0</v>
      </c>
      <c r="H126" s="262">
        <v>95</v>
      </c>
      <c r="I126" s="262">
        <v>0</v>
      </c>
      <c r="J126" s="262">
        <v>0</v>
      </c>
      <c r="K126" s="268">
        <v>-460</v>
      </c>
      <c r="L126" s="268">
        <v>-25</v>
      </c>
      <c r="M126" s="268">
        <v>0</v>
      </c>
      <c r="N126" s="268">
        <v>0</v>
      </c>
      <c r="O126" s="261">
        <v>0</v>
      </c>
      <c r="P126" s="261">
        <v>0</v>
      </c>
      <c r="Q126" s="269">
        <v>0</v>
      </c>
      <c r="R126" s="269">
        <v>0</v>
      </c>
      <c r="S126" s="268">
        <v>0</v>
      </c>
      <c r="T126" s="261">
        <v>0</v>
      </c>
      <c r="U126" s="268">
        <v>0</v>
      </c>
      <c r="V126" s="261">
        <f t="shared" si="36"/>
        <v>846</v>
      </c>
      <c r="W126" s="261">
        <f>'[2]L02'!C784</f>
        <v>792</v>
      </c>
      <c r="X126" s="261">
        <f t="shared" si="37"/>
        <v>54</v>
      </c>
      <c r="Y126" s="261">
        <v>54</v>
      </c>
    </row>
    <row r="127" spans="1:25" s="280" customFormat="1" ht="16.5" customHeight="1">
      <c r="A127" s="259">
        <v>2110307</v>
      </c>
      <c r="B127" s="266" t="s">
        <v>289</v>
      </c>
      <c r="C127" s="268">
        <v>70</v>
      </c>
      <c r="D127" s="261">
        <f t="shared" si="35"/>
        <v>-7</v>
      </c>
      <c r="E127" s="268">
        <v>0</v>
      </c>
      <c r="F127" s="268">
        <v>0</v>
      </c>
      <c r="G127" s="269">
        <v>0</v>
      </c>
      <c r="H127" s="262">
        <v>18</v>
      </c>
      <c r="I127" s="262">
        <v>0</v>
      </c>
      <c r="J127" s="262">
        <v>0</v>
      </c>
      <c r="K127" s="268">
        <v>0</v>
      </c>
      <c r="L127" s="268">
        <v>-25</v>
      </c>
      <c r="M127" s="268">
        <v>0</v>
      </c>
      <c r="N127" s="268">
        <v>0</v>
      </c>
      <c r="O127" s="261">
        <v>0</v>
      </c>
      <c r="P127" s="261">
        <v>0</v>
      </c>
      <c r="Q127" s="269">
        <v>0</v>
      </c>
      <c r="R127" s="269">
        <v>0</v>
      </c>
      <c r="S127" s="268">
        <v>0</v>
      </c>
      <c r="T127" s="261">
        <v>0</v>
      </c>
      <c r="U127" s="268">
        <v>0</v>
      </c>
      <c r="V127" s="261">
        <f t="shared" si="36"/>
        <v>63</v>
      </c>
      <c r="W127" s="261">
        <f>'[2]L02'!C791</f>
        <v>9</v>
      </c>
      <c r="X127" s="261">
        <f t="shared" si="37"/>
        <v>54</v>
      </c>
      <c r="Y127" s="261">
        <v>54</v>
      </c>
    </row>
    <row r="128" spans="1:25" ht="16.5" customHeight="1">
      <c r="A128" s="259">
        <v>21104</v>
      </c>
      <c r="B128" s="266" t="s">
        <v>2274</v>
      </c>
      <c r="C128" s="268">
        <v>100</v>
      </c>
      <c r="D128" s="261">
        <f t="shared" si="35"/>
        <v>301</v>
      </c>
      <c r="E128" s="268">
        <v>300</v>
      </c>
      <c r="F128" s="268">
        <v>0</v>
      </c>
      <c r="G128" s="269">
        <v>0</v>
      </c>
      <c r="H128" s="262">
        <v>101</v>
      </c>
      <c r="I128" s="262">
        <v>0</v>
      </c>
      <c r="J128" s="262">
        <v>0</v>
      </c>
      <c r="K128" s="268">
        <v>-100</v>
      </c>
      <c r="L128" s="268">
        <v>0</v>
      </c>
      <c r="M128" s="268">
        <v>0</v>
      </c>
      <c r="N128" s="268">
        <v>0</v>
      </c>
      <c r="O128" s="261">
        <v>0</v>
      </c>
      <c r="P128" s="261">
        <v>0</v>
      </c>
      <c r="Q128" s="269">
        <v>0</v>
      </c>
      <c r="R128" s="269">
        <v>0</v>
      </c>
      <c r="S128" s="268">
        <v>0</v>
      </c>
      <c r="T128" s="261">
        <v>0</v>
      </c>
      <c r="U128" s="268">
        <v>0</v>
      </c>
      <c r="V128" s="261">
        <f t="shared" si="36"/>
        <v>401</v>
      </c>
      <c r="W128" s="261">
        <f>'[2]L02'!C793</f>
        <v>330</v>
      </c>
      <c r="X128" s="261">
        <f t="shared" si="37"/>
        <v>71</v>
      </c>
      <c r="Y128" s="261">
        <v>71</v>
      </c>
    </row>
    <row r="129" spans="1:25" ht="16.5" customHeight="1">
      <c r="A129" s="259">
        <v>21105</v>
      </c>
      <c r="B129" s="266" t="s">
        <v>2286</v>
      </c>
      <c r="C129" s="268">
        <v>0</v>
      </c>
      <c r="D129" s="261">
        <f t="shared" si="35"/>
        <v>0</v>
      </c>
      <c r="E129" s="268">
        <v>0</v>
      </c>
      <c r="F129" s="268">
        <v>0</v>
      </c>
      <c r="G129" s="269">
        <v>0</v>
      </c>
      <c r="H129" s="262">
        <v>0</v>
      </c>
      <c r="I129" s="262">
        <v>0</v>
      </c>
      <c r="J129" s="262">
        <v>0</v>
      </c>
      <c r="K129" s="268">
        <v>0</v>
      </c>
      <c r="L129" s="268">
        <v>0</v>
      </c>
      <c r="M129" s="268">
        <v>0</v>
      </c>
      <c r="N129" s="268">
        <v>0</v>
      </c>
      <c r="O129" s="261">
        <v>0</v>
      </c>
      <c r="P129" s="261">
        <v>0</v>
      </c>
      <c r="Q129" s="269">
        <v>0</v>
      </c>
      <c r="R129" s="269">
        <v>0</v>
      </c>
      <c r="S129" s="268">
        <v>0</v>
      </c>
      <c r="T129" s="261">
        <v>0</v>
      </c>
      <c r="U129" s="268">
        <v>0</v>
      </c>
      <c r="V129" s="261">
        <f t="shared" si="36"/>
        <v>0</v>
      </c>
      <c r="W129" s="261">
        <f>'[2]L02'!C799</f>
        <v>0</v>
      </c>
      <c r="X129" s="261">
        <f t="shared" si="37"/>
        <v>0</v>
      </c>
      <c r="Y129" s="261">
        <v>0</v>
      </c>
    </row>
    <row r="130" spans="1:25" ht="16.5" customHeight="1">
      <c r="A130" s="259">
        <v>21106</v>
      </c>
      <c r="B130" s="266" t="s">
        <v>2298</v>
      </c>
      <c r="C130" s="268">
        <v>0</v>
      </c>
      <c r="D130" s="261">
        <f t="shared" si="35"/>
        <v>753</v>
      </c>
      <c r="E130" s="268">
        <v>753</v>
      </c>
      <c r="F130" s="268">
        <v>0</v>
      </c>
      <c r="G130" s="269">
        <v>0</v>
      </c>
      <c r="H130" s="262">
        <v>0</v>
      </c>
      <c r="I130" s="262">
        <v>0</v>
      </c>
      <c r="J130" s="262">
        <v>0</v>
      </c>
      <c r="K130" s="268">
        <v>0</v>
      </c>
      <c r="L130" s="268">
        <v>0</v>
      </c>
      <c r="M130" s="268">
        <v>0</v>
      </c>
      <c r="N130" s="268">
        <v>0</v>
      </c>
      <c r="O130" s="261">
        <v>0</v>
      </c>
      <c r="P130" s="261">
        <v>0</v>
      </c>
      <c r="Q130" s="269">
        <v>0</v>
      </c>
      <c r="R130" s="269">
        <v>0</v>
      </c>
      <c r="S130" s="268">
        <v>0</v>
      </c>
      <c r="T130" s="261">
        <v>0</v>
      </c>
      <c r="U130" s="268">
        <v>0</v>
      </c>
      <c r="V130" s="261">
        <f t="shared" si="36"/>
        <v>753</v>
      </c>
      <c r="W130" s="261">
        <f>'[2]L02'!C805</f>
        <v>753</v>
      </c>
      <c r="X130" s="261">
        <f t="shared" si="37"/>
        <v>0</v>
      </c>
      <c r="Y130" s="261">
        <v>0</v>
      </c>
    </row>
    <row r="131" spans="1:25" ht="16.5" customHeight="1">
      <c r="A131" s="259">
        <v>21107</v>
      </c>
      <c r="B131" s="266" t="s">
        <v>2310</v>
      </c>
      <c r="C131" s="268">
        <v>0</v>
      </c>
      <c r="D131" s="261">
        <f t="shared" si="35"/>
        <v>754</v>
      </c>
      <c r="E131" s="268">
        <v>726</v>
      </c>
      <c r="F131" s="268">
        <v>0</v>
      </c>
      <c r="G131" s="269">
        <v>0</v>
      </c>
      <c r="H131" s="262">
        <v>28</v>
      </c>
      <c r="I131" s="262">
        <v>0</v>
      </c>
      <c r="J131" s="262">
        <v>0</v>
      </c>
      <c r="K131" s="268">
        <v>0</v>
      </c>
      <c r="L131" s="268">
        <v>0</v>
      </c>
      <c r="M131" s="268">
        <v>0</v>
      </c>
      <c r="N131" s="268">
        <v>0</v>
      </c>
      <c r="O131" s="261">
        <v>0</v>
      </c>
      <c r="P131" s="261">
        <v>0</v>
      </c>
      <c r="Q131" s="269">
        <v>0</v>
      </c>
      <c r="R131" s="269">
        <v>0</v>
      </c>
      <c r="S131" s="268">
        <v>0</v>
      </c>
      <c r="T131" s="261">
        <v>0</v>
      </c>
      <c r="U131" s="268">
        <v>0</v>
      </c>
      <c r="V131" s="261">
        <f t="shared" si="36"/>
        <v>754</v>
      </c>
      <c r="W131" s="261">
        <f>'[2]L02'!C811</f>
        <v>650</v>
      </c>
      <c r="X131" s="261">
        <f t="shared" si="37"/>
        <v>104</v>
      </c>
      <c r="Y131" s="261">
        <v>104</v>
      </c>
    </row>
    <row r="132" spans="1:25" ht="16.5" customHeight="1">
      <c r="A132" s="259">
        <v>21108</v>
      </c>
      <c r="B132" s="266" t="s">
        <v>2316</v>
      </c>
      <c r="C132" s="268">
        <v>0</v>
      </c>
      <c r="D132" s="261">
        <f t="shared" si="35"/>
        <v>0</v>
      </c>
      <c r="E132" s="268">
        <v>0</v>
      </c>
      <c r="F132" s="268">
        <v>0</v>
      </c>
      <c r="G132" s="269">
        <v>0</v>
      </c>
      <c r="H132" s="262">
        <v>0</v>
      </c>
      <c r="I132" s="262">
        <v>0</v>
      </c>
      <c r="J132" s="262">
        <v>0</v>
      </c>
      <c r="K132" s="268">
        <v>0</v>
      </c>
      <c r="L132" s="268">
        <v>0</v>
      </c>
      <c r="M132" s="268">
        <v>0</v>
      </c>
      <c r="N132" s="268">
        <v>0</v>
      </c>
      <c r="O132" s="261">
        <v>0</v>
      </c>
      <c r="P132" s="261">
        <v>0</v>
      </c>
      <c r="Q132" s="269">
        <v>0</v>
      </c>
      <c r="R132" s="269">
        <v>0</v>
      </c>
      <c r="S132" s="268">
        <v>0</v>
      </c>
      <c r="T132" s="261">
        <v>0</v>
      </c>
      <c r="U132" s="268">
        <v>0</v>
      </c>
      <c r="V132" s="261">
        <f t="shared" si="36"/>
        <v>0</v>
      </c>
      <c r="W132" s="261">
        <f>'[2]L02'!C814</f>
        <v>0</v>
      </c>
      <c r="X132" s="261">
        <f t="shared" si="37"/>
        <v>0</v>
      </c>
      <c r="Y132" s="261">
        <v>0</v>
      </c>
    </row>
    <row r="133" spans="1:25" ht="16.5" customHeight="1">
      <c r="A133" s="259">
        <v>21109</v>
      </c>
      <c r="B133" s="266" t="s">
        <v>290</v>
      </c>
      <c r="C133" s="268">
        <v>0</v>
      </c>
      <c r="D133" s="261">
        <f t="shared" si="35"/>
        <v>0</v>
      </c>
      <c r="E133" s="268">
        <v>0</v>
      </c>
      <c r="F133" s="268">
        <v>0</v>
      </c>
      <c r="G133" s="269">
        <v>0</v>
      </c>
      <c r="H133" s="262">
        <v>0</v>
      </c>
      <c r="I133" s="262">
        <v>0</v>
      </c>
      <c r="J133" s="262">
        <v>0</v>
      </c>
      <c r="K133" s="268">
        <v>0</v>
      </c>
      <c r="L133" s="268">
        <v>0</v>
      </c>
      <c r="M133" s="268">
        <v>0</v>
      </c>
      <c r="N133" s="268">
        <v>0</v>
      </c>
      <c r="O133" s="261">
        <v>0</v>
      </c>
      <c r="P133" s="261">
        <v>0</v>
      </c>
      <c r="Q133" s="269">
        <v>0</v>
      </c>
      <c r="R133" s="269">
        <v>0</v>
      </c>
      <c r="S133" s="268">
        <v>0</v>
      </c>
      <c r="T133" s="261">
        <v>0</v>
      </c>
      <c r="U133" s="268">
        <v>0</v>
      </c>
      <c r="V133" s="261">
        <f t="shared" si="36"/>
        <v>0</v>
      </c>
      <c r="W133" s="261">
        <f>'[2]L02'!C817</f>
        <v>0</v>
      </c>
      <c r="X133" s="261">
        <f t="shared" si="37"/>
        <v>0</v>
      </c>
      <c r="Y133" s="261">
        <v>0</v>
      </c>
    </row>
    <row r="134" spans="1:25" ht="16.5" customHeight="1">
      <c r="A134" s="259">
        <v>21110</v>
      </c>
      <c r="B134" s="266" t="s">
        <v>291</v>
      </c>
      <c r="C134" s="268">
        <v>0</v>
      </c>
      <c r="D134" s="261">
        <f t="shared" si="35"/>
        <v>0</v>
      </c>
      <c r="E134" s="268">
        <v>0</v>
      </c>
      <c r="F134" s="268">
        <v>0</v>
      </c>
      <c r="G134" s="269">
        <v>0</v>
      </c>
      <c r="H134" s="262">
        <v>0</v>
      </c>
      <c r="I134" s="262">
        <v>0</v>
      </c>
      <c r="J134" s="262">
        <v>0</v>
      </c>
      <c r="K134" s="268">
        <v>0</v>
      </c>
      <c r="L134" s="268">
        <v>0</v>
      </c>
      <c r="M134" s="268">
        <v>0</v>
      </c>
      <c r="N134" s="268">
        <v>0</v>
      </c>
      <c r="O134" s="261">
        <v>0</v>
      </c>
      <c r="P134" s="261">
        <v>0</v>
      </c>
      <c r="Q134" s="269">
        <v>0</v>
      </c>
      <c r="R134" s="269">
        <v>0</v>
      </c>
      <c r="S134" s="268">
        <v>0</v>
      </c>
      <c r="T134" s="261">
        <v>0</v>
      </c>
      <c r="U134" s="268">
        <v>0</v>
      </c>
      <c r="V134" s="261">
        <f t="shared" si="36"/>
        <v>0</v>
      </c>
      <c r="W134" s="261">
        <f>'[2]L02'!C819</f>
        <v>0</v>
      </c>
      <c r="X134" s="261">
        <f t="shared" si="37"/>
        <v>0</v>
      </c>
      <c r="Y134" s="261">
        <v>0</v>
      </c>
    </row>
    <row r="135" spans="1:25" ht="16.5" customHeight="1">
      <c r="A135" s="259">
        <v>21111</v>
      </c>
      <c r="B135" s="266" t="s">
        <v>2323</v>
      </c>
      <c r="C135" s="268">
        <v>36</v>
      </c>
      <c r="D135" s="261">
        <f t="shared" si="35"/>
        <v>1885</v>
      </c>
      <c r="E135" s="268">
        <v>1900</v>
      </c>
      <c r="F135" s="268">
        <v>0</v>
      </c>
      <c r="G135" s="269">
        <v>0</v>
      </c>
      <c r="H135" s="262">
        <v>0</v>
      </c>
      <c r="I135" s="262">
        <v>0</v>
      </c>
      <c r="J135" s="262">
        <v>0</v>
      </c>
      <c r="K135" s="268">
        <v>-15</v>
      </c>
      <c r="L135" s="268">
        <v>0</v>
      </c>
      <c r="M135" s="268">
        <v>0</v>
      </c>
      <c r="N135" s="268">
        <v>0</v>
      </c>
      <c r="O135" s="261">
        <v>0</v>
      </c>
      <c r="P135" s="261">
        <v>0</v>
      </c>
      <c r="Q135" s="269">
        <v>0</v>
      </c>
      <c r="R135" s="269">
        <v>0</v>
      </c>
      <c r="S135" s="268">
        <v>0</v>
      </c>
      <c r="T135" s="261">
        <v>0</v>
      </c>
      <c r="U135" s="268">
        <v>0</v>
      </c>
      <c r="V135" s="261">
        <f t="shared" si="36"/>
        <v>1921</v>
      </c>
      <c r="W135" s="261">
        <f>'[2]L02'!C821</f>
        <v>1921</v>
      </c>
      <c r="X135" s="261">
        <f t="shared" si="37"/>
        <v>0</v>
      </c>
      <c r="Y135" s="261">
        <v>0</v>
      </c>
    </row>
    <row r="136" spans="1:25" ht="16.5" customHeight="1">
      <c r="A136" s="259">
        <v>21112</v>
      </c>
      <c r="B136" s="266" t="s">
        <v>292</v>
      </c>
      <c r="C136" s="268">
        <v>0</v>
      </c>
      <c r="D136" s="261">
        <f t="shared" si="35"/>
        <v>29</v>
      </c>
      <c r="E136" s="268">
        <v>0</v>
      </c>
      <c r="F136" s="268">
        <v>0</v>
      </c>
      <c r="G136" s="269">
        <v>0</v>
      </c>
      <c r="H136" s="262">
        <v>29</v>
      </c>
      <c r="I136" s="262">
        <v>0</v>
      </c>
      <c r="J136" s="262">
        <v>0</v>
      </c>
      <c r="K136" s="268">
        <v>0</v>
      </c>
      <c r="L136" s="268">
        <v>0</v>
      </c>
      <c r="M136" s="268">
        <v>0</v>
      </c>
      <c r="N136" s="268">
        <v>0</v>
      </c>
      <c r="O136" s="261">
        <v>0</v>
      </c>
      <c r="P136" s="261">
        <v>0</v>
      </c>
      <c r="Q136" s="269">
        <v>0</v>
      </c>
      <c r="R136" s="269">
        <v>0</v>
      </c>
      <c r="S136" s="268">
        <v>0</v>
      </c>
      <c r="T136" s="261">
        <v>0</v>
      </c>
      <c r="U136" s="268">
        <v>0</v>
      </c>
      <c r="V136" s="261">
        <f t="shared" si="36"/>
        <v>29</v>
      </c>
      <c r="W136" s="261">
        <f>'[2]L02'!C827</f>
        <v>29</v>
      </c>
      <c r="X136" s="261">
        <f t="shared" si="37"/>
        <v>0</v>
      </c>
      <c r="Y136" s="261">
        <v>0</v>
      </c>
    </row>
    <row r="137" spans="1:25" ht="16.5" customHeight="1">
      <c r="A137" s="259">
        <v>21113</v>
      </c>
      <c r="B137" s="266" t="s">
        <v>293</v>
      </c>
      <c r="C137" s="268">
        <v>0</v>
      </c>
      <c r="D137" s="261">
        <f t="shared" si="35"/>
        <v>0</v>
      </c>
      <c r="E137" s="268">
        <v>0</v>
      </c>
      <c r="F137" s="268">
        <v>0</v>
      </c>
      <c r="G137" s="269">
        <v>0</v>
      </c>
      <c r="H137" s="262">
        <v>0</v>
      </c>
      <c r="I137" s="262">
        <v>0</v>
      </c>
      <c r="J137" s="262">
        <v>0</v>
      </c>
      <c r="K137" s="268">
        <v>0</v>
      </c>
      <c r="L137" s="268">
        <v>0</v>
      </c>
      <c r="M137" s="268">
        <v>0</v>
      </c>
      <c r="N137" s="268">
        <v>0</v>
      </c>
      <c r="O137" s="261">
        <v>0</v>
      </c>
      <c r="P137" s="261">
        <v>0</v>
      </c>
      <c r="Q137" s="269">
        <v>0</v>
      </c>
      <c r="R137" s="269">
        <v>0</v>
      </c>
      <c r="S137" s="268">
        <v>0</v>
      </c>
      <c r="T137" s="261">
        <v>0</v>
      </c>
      <c r="U137" s="268">
        <v>0</v>
      </c>
      <c r="V137" s="261">
        <f t="shared" si="36"/>
        <v>0</v>
      </c>
      <c r="W137" s="261">
        <f>'[2]L02'!C829</f>
        <v>0</v>
      </c>
      <c r="X137" s="261">
        <f t="shared" si="37"/>
        <v>0</v>
      </c>
      <c r="Y137" s="261">
        <v>0</v>
      </c>
    </row>
    <row r="138" spans="1:25" ht="16.5" customHeight="1">
      <c r="A138" s="259">
        <v>21114</v>
      </c>
      <c r="B138" s="266" t="s">
        <v>2333</v>
      </c>
      <c r="C138" s="268">
        <v>0</v>
      </c>
      <c r="D138" s="261">
        <f t="shared" si="35"/>
        <v>0</v>
      </c>
      <c r="E138" s="268">
        <v>0</v>
      </c>
      <c r="F138" s="268">
        <v>0</v>
      </c>
      <c r="G138" s="269">
        <v>0</v>
      </c>
      <c r="H138" s="262">
        <v>0</v>
      </c>
      <c r="I138" s="262">
        <v>0</v>
      </c>
      <c r="J138" s="262">
        <v>0</v>
      </c>
      <c r="K138" s="268">
        <v>0</v>
      </c>
      <c r="L138" s="268">
        <v>0</v>
      </c>
      <c r="M138" s="268">
        <v>0</v>
      </c>
      <c r="N138" s="268">
        <v>0</v>
      </c>
      <c r="O138" s="261">
        <v>0</v>
      </c>
      <c r="P138" s="261">
        <v>0</v>
      </c>
      <c r="Q138" s="269">
        <v>0</v>
      </c>
      <c r="R138" s="269">
        <v>0</v>
      </c>
      <c r="S138" s="268">
        <v>0</v>
      </c>
      <c r="T138" s="261">
        <v>0</v>
      </c>
      <c r="U138" s="268">
        <v>0</v>
      </c>
      <c r="V138" s="261">
        <f t="shared" si="36"/>
        <v>0</v>
      </c>
      <c r="W138" s="261">
        <f>'[2]L02'!C831</f>
        <v>0</v>
      </c>
      <c r="X138" s="261">
        <f t="shared" si="37"/>
        <v>0</v>
      </c>
      <c r="Y138" s="261">
        <v>0</v>
      </c>
    </row>
    <row r="139" spans="1:25" ht="16.5" customHeight="1">
      <c r="A139" s="259">
        <v>21115</v>
      </c>
      <c r="B139" s="266" t="s">
        <v>2344</v>
      </c>
      <c r="C139" s="268">
        <v>0</v>
      </c>
      <c r="D139" s="261">
        <f t="shared" si="35"/>
        <v>0</v>
      </c>
      <c r="E139" s="268">
        <v>0</v>
      </c>
      <c r="F139" s="268">
        <v>0</v>
      </c>
      <c r="G139" s="269">
        <v>0</v>
      </c>
      <c r="H139" s="262">
        <v>0</v>
      </c>
      <c r="I139" s="262">
        <v>0</v>
      </c>
      <c r="J139" s="262">
        <v>0</v>
      </c>
      <c r="K139" s="268">
        <v>0</v>
      </c>
      <c r="L139" s="268">
        <v>0</v>
      </c>
      <c r="M139" s="268">
        <v>0</v>
      </c>
      <c r="N139" s="268">
        <v>0</v>
      </c>
      <c r="O139" s="261">
        <v>0</v>
      </c>
      <c r="P139" s="261">
        <v>0</v>
      </c>
      <c r="Q139" s="269">
        <v>0</v>
      </c>
      <c r="R139" s="269">
        <v>0</v>
      </c>
      <c r="S139" s="268">
        <v>0</v>
      </c>
      <c r="T139" s="261">
        <v>0</v>
      </c>
      <c r="U139" s="268">
        <v>0</v>
      </c>
      <c r="V139" s="261">
        <f t="shared" si="36"/>
        <v>0</v>
      </c>
      <c r="W139" s="261">
        <f>'[2]L02'!C847</f>
        <v>0</v>
      </c>
      <c r="X139" s="261">
        <f t="shared" si="37"/>
        <v>0</v>
      </c>
      <c r="Y139" s="261">
        <v>0</v>
      </c>
    </row>
    <row r="140" spans="1:25" ht="16.5" customHeight="1">
      <c r="A140" s="259">
        <v>21199</v>
      </c>
      <c r="B140" s="266" t="s">
        <v>294</v>
      </c>
      <c r="C140" s="268">
        <v>0</v>
      </c>
      <c r="D140" s="261">
        <f t="shared" si="35"/>
        <v>0</v>
      </c>
      <c r="E140" s="268">
        <v>0</v>
      </c>
      <c r="F140" s="268">
        <v>0</v>
      </c>
      <c r="G140" s="269">
        <v>0</v>
      </c>
      <c r="H140" s="262">
        <v>0</v>
      </c>
      <c r="I140" s="262">
        <v>0</v>
      </c>
      <c r="J140" s="262">
        <v>0</v>
      </c>
      <c r="K140" s="268">
        <v>0</v>
      </c>
      <c r="L140" s="268">
        <v>0</v>
      </c>
      <c r="M140" s="268">
        <v>0</v>
      </c>
      <c r="N140" s="268">
        <v>0</v>
      </c>
      <c r="O140" s="261">
        <v>0</v>
      </c>
      <c r="P140" s="261">
        <v>0</v>
      </c>
      <c r="Q140" s="269">
        <v>0</v>
      </c>
      <c r="R140" s="269">
        <v>0</v>
      </c>
      <c r="S140" s="268">
        <v>0</v>
      </c>
      <c r="T140" s="261">
        <v>0</v>
      </c>
      <c r="U140" s="268">
        <v>0</v>
      </c>
      <c r="V140" s="261">
        <f t="shared" si="36"/>
        <v>0</v>
      </c>
      <c r="W140" s="261">
        <f>'[2]L02'!C853</f>
        <v>0</v>
      </c>
      <c r="X140" s="261">
        <f t="shared" si="37"/>
        <v>0</v>
      </c>
      <c r="Y140" s="261">
        <v>0</v>
      </c>
    </row>
    <row r="141" spans="1:25" ht="16.5" customHeight="1">
      <c r="A141" s="259">
        <v>212</v>
      </c>
      <c r="B141" s="263" t="s">
        <v>564</v>
      </c>
      <c r="C141" s="261">
        <f aca="true" t="shared" si="38" ref="C141:Y141">SUM(C142:C147)</f>
        <v>1873</v>
      </c>
      <c r="D141" s="261">
        <f t="shared" si="38"/>
        <v>4549</v>
      </c>
      <c r="E141" s="261">
        <f t="shared" si="38"/>
        <v>2830</v>
      </c>
      <c r="F141" s="261">
        <f t="shared" si="38"/>
        <v>0</v>
      </c>
      <c r="G141" s="262">
        <f t="shared" si="38"/>
        <v>0</v>
      </c>
      <c r="H141" s="262">
        <f t="shared" si="38"/>
        <v>52</v>
      </c>
      <c r="I141" s="262">
        <f t="shared" si="38"/>
        <v>0</v>
      </c>
      <c r="J141" s="262">
        <f t="shared" si="38"/>
        <v>0</v>
      </c>
      <c r="K141" s="261">
        <f t="shared" si="38"/>
        <v>122</v>
      </c>
      <c r="L141" s="261">
        <f t="shared" si="38"/>
        <v>0</v>
      </c>
      <c r="M141" s="261">
        <f t="shared" si="38"/>
        <v>0</v>
      </c>
      <c r="N141" s="261">
        <f t="shared" si="38"/>
        <v>1545</v>
      </c>
      <c r="O141" s="261">
        <f t="shared" si="38"/>
        <v>0</v>
      </c>
      <c r="P141" s="261">
        <f t="shared" si="38"/>
        <v>0</v>
      </c>
      <c r="Q141" s="262">
        <f t="shared" si="38"/>
        <v>0</v>
      </c>
      <c r="R141" s="262">
        <f t="shared" si="38"/>
        <v>0</v>
      </c>
      <c r="S141" s="261">
        <f t="shared" si="38"/>
        <v>0</v>
      </c>
      <c r="T141" s="261">
        <f t="shared" si="38"/>
        <v>0</v>
      </c>
      <c r="U141" s="261">
        <f t="shared" si="38"/>
        <v>0</v>
      </c>
      <c r="V141" s="261">
        <f t="shared" si="38"/>
        <v>6422</v>
      </c>
      <c r="W141" s="261">
        <f t="shared" si="38"/>
        <v>5983</v>
      </c>
      <c r="X141" s="261">
        <f t="shared" si="38"/>
        <v>439</v>
      </c>
      <c r="Y141" s="261">
        <f t="shared" si="38"/>
        <v>439</v>
      </c>
    </row>
    <row r="142" spans="1:25" ht="16.5" customHeight="1">
      <c r="A142" s="259">
        <v>21201</v>
      </c>
      <c r="B142" s="266" t="s">
        <v>2352</v>
      </c>
      <c r="C142" s="268">
        <v>572</v>
      </c>
      <c r="D142" s="261">
        <f aca="true" t="shared" si="39" ref="D142:D147">SUM(E142:U142)</f>
        <v>278</v>
      </c>
      <c r="E142" s="268">
        <v>55</v>
      </c>
      <c r="F142" s="268">
        <v>0</v>
      </c>
      <c r="G142" s="269">
        <v>0</v>
      </c>
      <c r="H142" s="262">
        <v>12</v>
      </c>
      <c r="I142" s="262">
        <v>0</v>
      </c>
      <c r="J142" s="262">
        <v>0</v>
      </c>
      <c r="K142" s="268">
        <v>211</v>
      </c>
      <c r="L142" s="268">
        <v>0</v>
      </c>
      <c r="M142" s="268">
        <v>0</v>
      </c>
      <c r="N142" s="268">
        <v>0</v>
      </c>
      <c r="O142" s="261">
        <v>0</v>
      </c>
      <c r="P142" s="261">
        <v>0</v>
      </c>
      <c r="Q142" s="269">
        <v>0</v>
      </c>
      <c r="R142" s="269">
        <v>0</v>
      </c>
      <c r="S142" s="268">
        <v>0</v>
      </c>
      <c r="T142" s="261">
        <v>0</v>
      </c>
      <c r="U142" s="268">
        <v>0</v>
      </c>
      <c r="V142" s="261">
        <f aca="true" t="shared" si="40" ref="V142:V147">C142+D142</f>
        <v>850</v>
      </c>
      <c r="W142" s="261">
        <f>'[2]L02'!C856</f>
        <v>850</v>
      </c>
      <c r="X142" s="261">
        <f aca="true" t="shared" si="41" ref="X142:X147">V142-W142</f>
        <v>0</v>
      </c>
      <c r="Y142" s="261">
        <v>0</v>
      </c>
    </row>
    <row r="143" spans="1:25" ht="16.5" customHeight="1">
      <c r="A143" s="259">
        <v>21202</v>
      </c>
      <c r="B143" s="266" t="s">
        <v>295</v>
      </c>
      <c r="C143" s="268">
        <v>13</v>
      </c>
      <c r="D143" s="261">
        <f t="shared" si="39"/>
        <v>-2</v>
      </c>
      <c r="E143" s="268">
        <v>0</v>
      </c>
      <c r="F143" s="268">
        <v>0</v>
      </c>
      <c r="G143" s="269">
        <v>0</v>
      </c>
      <c r="H143" s="262">
        <v>0</v>
      </c>
      <c r="I143" s="262">
        <v>0</v>
      </c>
      <c r="J143" s="262">
        <v>0</v>
      </c>
      <c r="K143" s="268">
        <v>-2</v>
      </c>
      <c r="L143" s="268">
        <v>0</v>
      </c>
      <c r="M143" s="268">
        <v>0</v>
      </c>
      <c r="N143" s="268">
        <v>0</v>
      </c>
      <c r="O143" s="261">
        <v>0</v>
      </c>
      <c r="P143" s="261">
        <v>0</v>
      </c>
      <c r="Q143" s="269">
        <v>0</v>
      </c>
      <c r="R143" s="269">
        <v>0</v>
      </c>
      <c r="S143" s="268">
        <v>0</v>
      </c>
      <c r="T143" s="261">
        <v>0</v>
      </c>
      <c r="U143" s="268">
        <v>0</v>
      </c>
      <c r="V143" s="261">
        <f t="shared" si="40"/>
        <v>11</v>
      </c>
      <c r="W143" s="261">
        <f>'[2]L02'!C868</f>
        <v>11</v>
      </c>
      <c r="X143" s="261">
        <f t="shared" si="41"/>
        <v>0</v>
      </c>
      <c r="Y143" s="261">
        <v>0</v>
      </c>
    </row>
    <row r="144" spans="1:25" ht="16.5" customHeight="1">
      <c r="A144" s="259">
        <v>21203</v>
      </c>
      <c r="B144" s="266" t="s">
        <v>2363</v>
      </c>
      <c r="C144" s="268">
        <v>283</v>
      </c>
      <c r="D144" s="261">
        <f t="shared" si="39"/>
        <v>2111</v>
      </c>
      <c r="E144" s="268">
        <v>215</v>
      </c>
      <c r="F144" s="268">
        <v>0</v>
      </c>
      <c r="G144" s="269">
        <v>0</v>
      </c>
      <c r="H144" s="262">
        <v>40</v>
      </c>
      <c r="I144" s="262">
        <v>0</v>
      </c>
      <c r="J144" s="262">
        <v>0</v>
      </c>
      <c r="K144" s="268">
        <v>311</v>
      </c>
      <c r="L144" s="268">
        <v>0</v>
      </c>
      <c r="M144" s="268">
        <v>0</v>
      </c>
      <c r="N144" s="268">
        <v>1545</v>
      </c>
      <c r="O144" s="261">
        <v>0</v>
      </c>
      <c r="P144" s="261">
        <v>0</v>
      </c>
      <c r="Q144" s="269">
        <v>0</v>
      </c>
      <c r="R144" s="269">
        <v>0</v>
      </c>
      <c r="S144" s="268">
        <v>0</v>
      </c>
      <c r="T144" s="261">
        <v>0</v>
      </c>
      <c r="U144" s="268">
        <v>0</v>
      </c>
      <c r="V144" s="261">
        <f t="shared" si="40"/>
        <v>2394</v>
      </c>
      <c r="W144" s="261">
        <f>'[2]L02'!C870</f>
        <v>2319</v>
      </c>
      <c r="X144" s="261">
        <f t="shared" si="41"/>
        <v>75</v>
      </c>
      <c r="Y144" s="261">
        <v>75</v>
      </c>
    </row>
    <row r="145" spans="1:25" ht="16.5" customHeight="1">
      <c r="A145" s="259">
        <v>21205</v>
      </c>
      <c r="B145" s="266" t="s">
        <v>296</v>
      </c>
      <c r="C145" s="268">
        <v>966</v>
      </c>
      <c r="D145" s="261">
        <f t="shared" si="39"/>
        <v>-414</v>
      </c>
      <c r="E145" s="268">
        <v>0</v>
      </c>
      <c r="F145" s="268">
        <v>0</v>
      </c>
      <c r="G145" s="269">
        <v>0</v>
      </c>
      <c r="H145" s="262">
        <v>0</v>
      </c>
      <c r="I145" s="262">
        <v>0</v>
      </c>
      <c r="J145" s="262">
        <v>0</v>
      </c>
      <c r="K145" s="268">
        <v>-414</v>
      </c>
      <c r="L145" s="268">
        <v>0</v>
      </c>
      <c r="M145" s="268">
        <v>0</v>
      </c>
      <c r="N145" s="268">
        <v>0</v>
      </c>
      <c r="O145" s="261">
        <v>0</v>
      </c>
      <c r="P145" s="261">
        <v>0</v>
      </c>
      <c r="Q145" s="269">
        <v>0</v>
      </c>
      <c r="R145" s="269">
        <v>0</v>
      </c>
      <c r="S145" s="268">
        <v>0</v>
      </c>
      <c r="T145" s="261">
        <v>0</v>
      </c>
      <c r="U145" s="268">
        <v>0</v>
      </c>
      <c r="V145" s="261">
        <f t="shared" si="40"/>
        <v>552</v>
      </c>
      <c r="W145" s="261">
        <f>'[2]L02'!C873</f>
        <v>552</v>
      </c>
      <c r="X145" s="261">
        <f t="shared" si="41"/>
        <v>0</v>
      </c>
      <c r="Y145" s="261">
        <v>0</v>
      </c>
    </row>
    <row r="146" spans="1:25" ht="16.5" customHeight="1">
      <c r="A146" s="259">
        <v>21206</v>
      </c>
      <c r="B146" s="266" t="s">
        <v>297</v>
      </c>
      <c r="C146" s="268">
        <v>39</v>
      </c>
      <c r="D146" s="261">
        <f t="shared" si="39"/>
        <v>16</v>
      </c>
      <c r="E146" s="268">
        <v>0</v>
      </c>
      <c r="F146" s="268">
        <v>0</v>
      </c>
      <c r="G146" s="269">
        <v>0</v>
      </c>
      <c r="H146" s="262">
        <v>0</v>
      </c>
      <c r="I146" s="262">
        <v>0</v>
      </c>
      <c r="J146" s="262">
        <v>0</v>
      </c>
      <c r="K146" s="268">
        <v>16</v>
      </c>
      <c r="L146" s="268">
        <v>0</v>
      </c>
      <c r="M146" s="268">
        <v>0</v>
      </c>
      <c r="N146" s="268">
        <v>0</v>
      </c>
      <c r="O146" s="261">
        <v>0</v>
      </c>
      <c r="P146" s="261">
        <v>0</v>
      </c>
      <c r="Q146" s="269">
        <v>0</v>
      </c>
      <c r="R146" s="269">
        <v>0</v>
      </c>
      <c r="S146" s="268">
        <v>0</v>
      </c>
      <c r="T146" s="261">
        <v>0</v>
      </c>
      <c r="U146" s="268">
        <v>0</v>
      </c>
      <c r="V146" s="261">
        <f t="shared" si="40"/>
        <v>55</v>
      </c>
      <c r="W146" s="261">
        <f>'[2]L02'!C875</f>
        <v>55</v>
      </c>
      <c r="X146" s="261">
        <f t="shared" si="41"/>
        <v>0</v>
      </c>
      <c r="Y146" s="261">
        <v>0</v>
      </c>
    </row>
    <row r="147" spans="1:25" ht="16.5" customHeight="1">
      <c r="A147" s="259">
        <v>21299</v>
      </c>
      <c r="B147" s="266" t="s">
        <v>298</v>
      </c>
      <c r="C147" s="268">
        <v>0</v>
      </c>
      <c r="D147" s="261">
        <f t="shared" si="39"/>
        <v>2560</v>
      </c>
      <c r="E147" s="268">
        <v>2560</v>
      </c>
      <c r="F147" s="268">
        <v>0</v>
      </c>
      <c r="G147" s="269">
        <v>0</v>
      </c>
      <c r="H147" s="262">
        <v>0</v>
      </c>
      <c r="I147" s="262">
        <v>0</v>
      </c>
      <c r="J147" s="262">
        <v>0</v>
      </c>
      <c r="K147" s="268">
        <v>0</v>
      </c>
      <c r="L147" s="268">
        <v>0</v>
      </c>
      <c r="M147" s="268">
        <v>0</v>
      </c>
      <c r="N147" s="268">
        <v>0</v>
      </c>
      <c r="O147" s="261">
        <v>0</v>
      </c>
      <c r="P147" s="261">
        <v>0</v>
      </c>
      <c r="Q147" s="269">
        <v>0</v>
      </c>
      <c r="R147" s="269">
        <v>0</v>
      </c>
      <c r="S147" s="268">
        <v>0</v>
      </c>
      <c r="T147" s="261">
        <v>0</v>
      </c>
      <c r="U147" s="268">
        <v>0</v>
      </c>
      <c r="V147" s="261">
        <f t="shared" si="40"/>
        <v>2560</v>
      </c>
      <c r="W147" s="261">
        <f>'[2]L02'!C877</f>
        <v>2196</v>
      </c>
      <c r="X147" s="261">
        <f t="shared" si="41"/>
        <v>364</v>
      </c>
      <c r="Y147" s="261">
        <v>364</v>
      </c>
    </row>
    <row r="148" spans="1:25" ht="16.5" customHeight="1">
      <c r="A148" s="259">
        <v>213</v>
      </c>
      <c r="B148" s="283" t="s">
        <v>565</v>
      </c>
      <c r="C148" s="261">
        <f aca="true" t="shared" si="42" ref="C148:Y148">SUM(C149:C151,C153:C159)</f>
        <v>6977</v>
      </c>
      <c r="D148" s="261">
        <f t="shared" si="42"/>
        <v>28980</v>
      </c>
      <c r="E148" s="261">
        <f t="shared" si="42"/>
        <v>12941</v>
      </c>
      <c r="F148" s="261">
        <f t="shared" si="42"/>
        <v>0</v>
      </c>
      <c r="G148" s="262">
        <f t="shared" si="42"/>
        <v>7474</v>
      </c>
      <c r="H148" s="262">
        <f t="shared" si="42"/>
        <v>927</v>
      </c>
      <c r="I148" s="262">
        <f t="shared" si="42"/>
        <v>0</v>
      </c>
      <c r="J148" s="262">
        <f t="shared" si="42"/>
        <v>0</v>
      </c>
      <c r="K148" s="261">
        <f t="shared" si="42"/>
        <v>3182</v>
      </c>
      <c r="L148" s="261">
        <f t="shared" si="42"/>
        <v>-40</v>
      </c>
      <c r="M148" s="261">
        <f t="shared" si="42"/>
        <v>0</v>
      </c>
      <c r="N148" s="261">
        <f t="shared" si="42"/>
        <v>600</v>
      </c>
      <c r="O148" s="261">
        <f t="shared" si="42"/>
        <v>0</v>
      </c>
      <c r="P148" s="261">
        <f t="shared" si="42"/>
        <v>3896</v>
      </c>
      <c r="Q148" s="262">
        <f t="shared" si="42"/>
        <v>0</v>
      </c>
      <c r="R148" s="262">
        <f t="shared" si="42"/>
        <v>0</v>
      </c>
      <c r="S148" s="261">
        <f t="shared" si="42"/>
        <v>0</v>
      </c>
      <c r="T148" s="261">
        <f t="shared" si="42"/>
        <v>0</v>
      </c>
      <c r="U148" s="261">
        <f t="shared" si="42"/>
        <v>0</v>
      </c>
      <c r="V148" s="261">
        <f t="shared" si="42"/>
        <v>35957</v>
      </c>
      <c r="W148" s="261">
        <f t="shared" si="42"/>
        <v>31641</v>
      </c>
      <c r="X148" s="261">
        <f t="shared" si="42"/>
        <v>4316</v>
      </c>
      <c r="Y148" s="261">
        <f t="shared" si="42"/>
        <v>4316</v>
      </c>
    </row>
    <row r="149" spans="1:25" ht="16.5" customHeight="1">
      <c r="A149" s="284">
        <v>21301</v>
      </c>
      <c r="B149" s="266" t="s">
        <v>2372</v>
      </c>
      <c r="C149" s="268">
        <v>1160</v>
      </c>
      <c r="D149" s="261">
        <f aca="true" t="shared" si="43" ref="D149:D159">SUM(E149:U149)</f>
        <v>8755</v>
      </c>
      <c r="E149" s="268">
        <v>3540</v>
      </c>
      <c r="F149" s="268">
        <v>0</v>
      </c>
      <c r="G149" s="269">
        <v>1672</v>
      </c>
      <c r="H149" s="262">
        <v>127</v>
      </c>
      <c r="I149" s="262">
        <v>0</v>
      </c>
      <c r="J149" s="262">
        <v>0</v>
      </c>
      <c r="K149" s="268">
        <v>2816</v>
      </c>
      <c r="L149" s="268">
        <v>0</v>
      </c>
      <c r="M149" s="268">
        <v>0</v>
      </c>
      <c r="N149" s="268">
        <v>600</v>
      </c>
      <c r="O149" s="261">
        <v>0</v>
      </c>
      <c r="P149" s="261">
        <v>0</v>
      </c>
      <c r="Q149" s="269">
        <v>0</v>
      </c>
      <c r="R149" s="269">
        <v>0</v>
      </c>
      <c r="S149" s="268">
        <v>0</v>
      </c>
      <c r="T149" s="261">
        <v>0</v>
      </c>
      <c r="U149" s="268">
        <v>0</v>
      </c>
      <c r="V149" s="261">
        <f aca="true" t="shared" si="44" ref="V149:V159">C149+D149</f>
        <v>9915</v>
      </c>
      <c r="W149" s="261">
        <f>'[2]L02'!C880</f>
        <v>8609</v>
      </c>
      <c r="X149" s="261">
        <f aca="true" t="shared" si="45" ref="X149:X159">V149-W149</f>
        <v>1306</v>
      </c>
      <c r="Y149" s="261">
        <v>1306</v>
      </c>
    </row>
    <row r="150" spans="1:25" ht="16.5" customHeight="1">
      <c r="A150" s="259">
        <v>21302</v>
      </c>
      <c r="B150" s="285" t="s">
        <v>2397</v>
      </c>
      <c r="C150" s="268">
        <v>1727</v>
      </c>
      <c r="D150" s="261">
        <f t="shared" si="43"/>
        <v>4375</v>
      </c>
      <c r="E150" s="268">
        <v>3124</v>
      </c>
      <c r="F150" s="268">
        <v>0</v>
      </c>
      <c r="G150" s="269">
        <v>221</v>
      </c>
      <c r="H150" s="262">
        <v>56</v>
      </c>
      <c r="I150" s="262">
        <v>0</v>
      </c>
      <c r="J150" s="262">
        <v>0</v>
      </c>
      <c r="K150" s="268">
        <v>214</v>
      </c>
      <c r="L150" s="268">
        <v>0</v>
      </c>
      <c r="M150" s="268">
        <v>0</v>
      </c>
      <c r="N150" s="268">
        <v>0</v>
      </c>
      <c r="O150" s="261">
        <v>0</v>
      </c>
      <c r="P150" s="261">
        <v>760</v>
      </c>
      <c r="Q150" s="269">
        <v>0</v>
      </c>
      <c r="R150" s="269">
        <v>0</v>
      </c>
      <c r="S150" s="268">
        <v>0</v>
      </c>
      <c r="T150" s="261">
        <v>0</v>
      </c>
      <c r="U150" s="268">
        <v>0</v>
      </c>
      <c r="V150" s="261">
        <f t="shared" si="44"/>
        <v>6102</v>
      </c>
      <c r="W150" s="261">
        <f>'[2]L02'!C909</f>
        <v>5698</v>
      </c>
      <c r="X150" s="261">
        <f t="shared" si="45"/>
        <v>404</v>
      </c>
      <c r="Y150" s="261">
        <v>404</v>
      </c>
    </row>
    <row r="151" spans="1:25" ht="16.5" customHeight="1">
      <c r="A151" s="259">
        <v>21303</v>
      </c>
      <c r="B151" s="266" t="s">
        <v>2423</v>
      </c>
      <c r="C151" s="268">
        <v>2029</v>
      </c>
      <c r="D151" s="261">
        <f t="shared" si="43"/>
        <v>8403</v>
      </c>
      <c r="E151" s="268">
        <v>4534</v>
      </c>
      <c r="F151" s="268">
        <v>0</v>
      </c>
      <c r="G151" s="269">
        <v>394</v>
      </c>
      <c r="H151" s="262">
        <v>707</v>
      </c>
      <c r="I151" s="262">
        <v>0</v>
      </c>
      <c r="J151" s="262">
        <v>0</v>
      </c>
      <c r="K151" s="268">
        <v>-328</v>
      </c>
      <c r="L151" s="268">
        <v>-40</v>
      </c>
      <c r="M151" s="268">
        <v>0</v>
      </c>
      <c r="N151" s="268">
        <v>0</v>
      </c>
      <c r="O151" s="261">
        <v>0</v>
      </c>
      <c r="P151" s="261">
        <v>3136</v>
      </c>
      <c r="Q151" s="269">
        <v>0</v>
      </c>
      <c r="R151" s="269">
        <v>0</v>
      </c>
      <c r="S151" s="268">
        <v>0</v>
      </c>
      <c r="T151" s="261">
        <v>0</v>
      </c>
      <c r="U151" s="268">
        <v>0</v>
      </c>
      <c r="V151" s="261">
        <f t="shared" si="44"/>
        <v>10432</v>
      </c>
      <c r="W151" s="261">
        <f>'[2]L02'!C938</f>
        <v>8416</v>
      </c>
      <c r="X151" s="261">
        <f t="shared" si="45"/>
        <v>2016</v>
      </c>
      <c r="Y151" s="261">
        <v>2016</v>
      </c>
    </row>
    <row r="152" spans="1:25" s="280" customFormat="1" ht="16.5" customHeight="1">
      <c r="A152" s="259">
        <v>2130331</v>
      </c>
      <c r="B152" s="266" t="s">
        <v>299</v>
      </c>
      <c r="C152" s="268">
        <v>180</v>
      </c>
      <c r="D152" s="261">
        <f t="shared" si="43"/>
        <v>325</v>
      </c>
      <c r="E152" s="268">
        <v>0</v>
      </c>
      <c r="F152" s="268">
        <v>0</v>
      </c>
      <c r="G152" s="269">
        <v>0</v>
      </c>
      <c r="H152" s="262">
        <v>365</v>
      </c>
      <c r="I152" s="262">
        <v>0</v>
      </c>
      <c r="J152" s="262">
        <v>0</v>
      </c>
      <c r="K152" s="268">
        <v>0</v>
      </c>
      <c r="L152" s="268">
        <v>-40</v>
      </c>
      <c r="M152" s="268">
        <v>0</v>
      </c>
      <c r="N152" s="268">
        <v>0</v>
      </c>
      <c r="O152" s="261">
        <v>0</v>
      </c>
      <c r="P152" s="261">
        <v>0</v>
      </c>
      <c r="Q152" s="269">
        <v>0</v>
      </c>
      <c r="R152" s="269">
        <v>0</v>
      </c>
      <c r="S152" s="268">
        <v>0</v>
      </c>
      <c r="T152" s="261">
        <v>0</v>
      </c>
      <c r="U152" s="268">
        <v>0</v>
      </c>
      <c r="V152" s="261">
        <f t="shared" si="44"/>
        <v>505</v>
      </c>
      <c r="W152" s="261">
        <f>'[2]L02'!C959</f>
        <v>8</v>
      </c>
      <c r="X152" s="261">
        <f t="shared" si="45"/>
        <v>497</v>
      </c>
      <c r="Y152" s="261">
        <v>497</v>
      </c>
    </row>
    <row r="153" spans="1:25" ht="16.5" customHeight="1">
      <c r="A153" s="259">
        <v>21304</v>
      </c>
      <c r="B153" s="266" t="s">
        <v>2446</v>
      </c>
      <c r="C153" s="268">
        <v>0</v>
      </c>
      <c r="D153" s="261">
        <f t="shared" si="43"/>
        <v>0</v>
      </c>
      <c r="E153" s="268">
        <v>0</v>
      </c>
      <c r="F153" s="268">
        <v>0</v>
      </c>
      <c r="G153" s="269">
        <v>0</v>
      </c>
      <c r="H153" s="262">
        <v>0</v>
      </c>
      <c r="I153" s="262">
        <v>0</v>
      </c>
      <c r="J153" s="262">
        <v>0</v>
      </c>
      <c r="K153" s="268">
        <v>0</v>
      </c>
      <c r="L153" s="268">
        <v>0</v>
      </c>
      <c r="M153" s="268">
        <v>0</v>
      </c>
      <c r="N153" s="268">
        <v>0</v>
      </c>
      <c r="O153" s="261">
        <v>0</v>
      </c>
      <c r="P153" s="261">
        <v>0</v>
      </c>
      <c r="Q153" s="269">
        <v>0</v>
      </c>
      <c r="R153" s="269">
        <v>0</v>
      </c>
      <c r="S153" s="268">
        <v>0</v>
      </c>
      <c r="T153" s="261">
        <v>0</v>
      </c>
      <c r="U153" s="268">
        <v>0</v>
      </c>
      <c r="V153" s="261">
        <f t="shared" si="44"/>
        <v>0</v>
      </c>
      <c r="W153" s="261">
        <f>'[2]L02'!C965</f>
        <v>0</v>
      </c>
      <c r="X153" s="261">
        <f t="shared" si="45"/>
        <v>0</v>
      </c>
      <c r="Y153" s="261">
        <v>0</v>
      </c>
    </row>
    <row r="154" spans="1:25" ht="16.5" customHeight="1">
      <c r="A154" s="259">
        <v>21305</v>
      </c>
      <c r="B154" s="266" t="s">
        <v>2453</v>
      </c>
      <c r="C154" s="268">
        <v>580</v>
      </c>
      <c r="D154" s="261">
        <f t="shared" si="43"/>
        <v>3621</v>
      </c>
      <c r="E154" s="268">
        <v>649</v>
      </c>
      <c r="F154" s="268">
        <v>0</v>
      </c>
      <c r="G154" s="269">
        <v>3172</v>
      </c>
      <c r="H154" s="262">
        <v>37</v>
      </c>
      <c r="I154" s="262">
        <v>0</v>
      </c>
      <c r="J154" s="262">
        <v>0</v>
      </c>
      <c r="K154" s="268">
        <v>-237</v>
      </c>
      <c r="L154" s="268">
        <v>0</v>
      </c>
      <c r="M154" s="268">
        <v>0</v>
      </c>
      <c r="N154" s="268">
        <v>0</v>
      </c>
      <c r="O154" s="261">
        <v>0</v>
      </c>
      <c r="P154" s="261">
        <v>0</v>
      </c>
      <c r="Q154" s="269">
        <v>0</v>
      </c>
      <c r="R154" s="269">
        <v>0</v>
      </c>
      <c r="S154" s="268">
        <v>0</v>
      </c>
      <c r="T154" s="261">
        <v>0</v>
      </c>
      <c r="U154" s="268">
        <v>0</v>
      </c>
      <c r="V154" s="261">
        <f t="shared" si="44"/>
        <v>4201</v>
      </c>
      <c r="W154" s="261">
        <f>'[2]L02'!C976</f>
        <v>3734</v>
      </c>
      <c r="X154" s="261">
        <f t="shared" si="45"/>
        <v>467</v>
      </c>
      <c r="Y154" s="261">
        <v>467</v>
      </c>
    </row>
    <row r="155" spans="1:25" ht="16.5" customHeight="1">
      <c r="A155" s="259">
        <v>21306</v>
      </c>
      <c r="B155" s="266" t="s">
        <v>2461</v>
      </c>
      <c r="C155" s="268">
        <v>10</v>
      </c>
      <c r="D155" s="261">
        <f t="shared" si="43"/>
        <v>423</v>
      </c>
      <c r="E155" s="268">
        <v>400</v>
      </c>
      <c r="F155" s="268">
        <v>0</v>
      </c>
      <c r="G155" s="269">
        <v>0</v>
      </c>
      <c r="H155" s="262">
        <v>0</v>
      </c>
      <c r="I155" s="262">
        <v>0</v>
      </c>
      <c r="J155" s="262">
        <v>0</v>
      </c>
      <c r="K155" s="268">
        <v>23</v>
      </c>
      <c r="L155" s="268">
        <v>0</v>
      </c>
      <c r="M155" s="268">
        <v>0</v>
      </c>
      <c r="N155" s="268">
        <v>0</v>
      </c>
      <c r="O155" s="261">
        <v>0</v>
      </c>
      <c r="P155" s="261">
        <v>0</v>
      </c>
      <c r="Q155" s="269">
        <v>0</v>
      </c>
      <c r="R155" s="269">
        <v>0</v>
      </c>
      <c r="S155" s="268">
        <v>0</v>
      </c>
      <c r="T155" s="261">
        <v>0</v>
      </c>
      <c r="U155" s="268">
        <v>0</v>
      </c>
      <c r="V155" s="261">
        <f t="shared" si="44"/>
        <v>433</v>
      </c>
      <c r="W155" s="261">
        <f>'[2]L02'!C987</f>
        <v>433</v>
      </c>
      <c r="X155" s="261">
        <f t="shared" si="45"/>
        <v>0</v>
      </c>
      <c r="Y155" s="261">
        <v>0</v>
      </c>
    </row>
    <row r="156" spans="1:25" ht="16.5" customHeight="1">
      <c r="A156" s="259">
        <v>21307</v>
      </c>
      <c r="B156" s="266" t="s">
        <v>2466</v>
      </c>
      <c r="C156" s="268">
        <v>1429</v>
      </c>
      <c r="D156" s="261">
        <f t="shared" si="43"/>
        <v>2747</v>
      </c>
      <c r="E156" s="268">
        <v>0</v>
      </c>
      <c r="F156" s="268">
        <v>0</v>
      </c>
      <c r="G156" s="269">
        <v>2015</v>
      </c>
      <c r="H156" s="277">
        <v>0</v>
      </c>
      <c r="I156" s="262">
        <v>0</v>
      </c>
      <c r="J156" s="262">
        <v>0</v>
      </c>
      <c r="K156" s="268">
        <v>732</v>
      </c>
      <c r="L156" s="268">
        <v>0</v>
      </c>
      <c r="M156" s="268">
        <v>0</v>
      </c>
      <c r="N156" s="268">
        <v>0</v>
      </c>
      <c r="O156" s="261">
        <v>0</v>
      </c>
      <c r="P156" s="261">
        <v>0</v>
      </c>
      <c r="Q156" s="269">
        <v>0</v>
      </c>
      <c r="R156" s="269">
        <v>0</v>
      </c>
      <c r="S156" s="268">
        <v>0</v>
      </c>
      <c r="T156" s="261">
        <v>0</v>
      </c>
      <c r="U156" s="268">
        <v>0</v>
      </c>
      <c r="V156" s="261">
        <f t="shared" si="44"/>
        <v>4176</v>
      </c>
      <c r="W156" s="261">
        <f>'[2]L02'!C993</f>
        <v>4176</v>
      </c>
      <c r="X156" s="261">
        <f t="shared" si="45"/>
        <v>0</v>
      </c>
      <c r="Y156" s="261">
        <v>0</v>
      </c>
    </row>
    <row r="157" spans="1:26" s="280" customFormat="1" ht="16.5" customHeight="1">
      <c r="A157" s="259">
        <v>21308</v>
      </c>
      <c r="B157" s="266" t="s">
        <v>2473</v>
      </c>
      <c r="C157" s="268">
        <v>42</v>
      </c>
      <c r="D157" s="261">
        <f t="shared" si="43"/>
        <v>225</v>
      </c>
      <c r="E157" s="268">
        <v>263</v>
      </c>
      <c r="F157" s="268">
        <v>0</v>
      </c>
      <c r="G157" s="269">
        <v>0</v>
      </c>
      <c r="H157" s="262">
        <v>0</v>
      </c>
      <c r="I157" s="278">
        <v>0</v>
      </c>
      <c r="J157" s="262">
        <v>0</v>
      </c>
      <c r="K157" s="268">
        <v>-38</v>
      </c>
      <c r="L157" s="268">
        <v>0</v>
      </c>
      <c r="M157" s="268">
        <v>0</v>
      </c>
      <c r="N157" s="268">
        <v>0</v>
      </c>
      <c r="O157" s="261">
        <v>0</v>
      </c>
      <c r="P157" s="261">
        <v>0</v>
      </c>
      <c r="Q157" s="269">
        <v>0</v>
      </c>
      <c r="R157" s="269">
        <v>0</v>
      </c>
      <c r="S157" s="268">
        <v>0</v>
      </c>
      <c r="T157" s="261">
        <v>0</v>
      </c>
      <c r="U157" s="268">
        <v>0</v>
      </c>
      <c r="V157" s="261">
        <f t="shared" si="44"/>
        <v>267</v>
      </c>
      <c r="W157" s="261">
        <f>'[2]L02'!C1000</f>
        <v>144</v>
      </c>
      <c r="X157" s="261">
        <f t="shared" si="45"/>
        <v>123</v>
      </c>
      <c r="Y157" s="261">
        <v>123</v>
      </c>
      <c r="Z157" s="280" t="s">
        <v>855</v>
      </c>
    </row>
    <row r="158" spans="1:25" ht="16.5" customHeight="1">
      <c r="A158" s="259">
        <v>21309</v>
      </c>
      <c r="B158" s="266" t="s">
        <v>2477</v>
      </c>
      <c r="C158" s="268">
        <v>0</v>
      </c>
      <c r="D158" s="261">
        <f t="shared" si="43"/>
        <v>0</v>
      </c>
      <c r="E158" s="268">
        <v>0</v>
      </c>
      <c r="F158" s="268">
        <v>0</v>
      </c>
      <c r="G158" s="269">
        <v>0</v>
      </c>
      <c r="H158" s="279">
        <v>0</v>
      </c>
      <c r="I158" s="278">
        <v>0</v>
      </c>
      <c r="J158" s="262">
        <v>0</v>
      </c>
      <c r="K158" s="268">
        <v>0</v>
      </c>
      <c r="L158" s="268">
        <v>0</v>
      </c>
      <c r="M158" s="268">
        <v>0</v>
      </c>
      <c r="N158" s="268">
        <v>0</v>
      </c>
      <c r="O158" s="261">
        <v>0</v>
      </c>
      <c r="P158" s="261">
        <v>0</v>
      </c>
      <c r="Q158" s="269">
        <v>0</v>
      </c>
      <c r="R158" s="269">
        <v>0</v>
      </c>
      <c r="S158" s="268">
        <v>0</v>
      </c>
      <c r="T158" s="261">
        <v>0</v>
      </c>
      <c r="U158" s="268">
        <v>0</v>
      </c>
      <c r="V158" s="261">
        <f t="shared" si="44"/>
        <v>0</v>
      </c>
      <c r="W158" s="261">
        <f>'[2]L02'!C1004</f>
        <v>0</v>
      </c>
      <c r="X158" s="261">
        <f t="shared" si="45"/>
        <v>0</v>
      </c>
      <c r="Y158" s="261">
        <v>0</v>
      </c>
    </row>
    <row r="159" spans="1:25" ht="16.5" customHeight="1">
      <c r="A159" s="259">
        <v>21399</v>
      </c>
      <c r="B159" s="266" t="s">
        <v>300</v>
      </c>
      <c r="C159" s="268">
        <v>0</v>
      </c>
      <c r="D159" s="261">
        <f t="shared" si="43"/>
        <v>431</v>
      </c>
      <c r="E159" s="268">
        <v>431</v>
      </c>
      <c r="F159" s="268">
        <v>0</v>
      </c>
      <c r="G159" s="269">
        <v>0</v>
      </c>
      <c r="H159" s="279">
        <v>0</v>
      </c>
      <c r="I159" s="262">
        <v>0</v>
      </c>
      <c r="J159" s="262">
        <v>0</v>
      </c>
      <c r="K159" s="268">
        <v>0</v>
      </c>
      <c r="L159" s="268">
        <v>0</v>
      </c>
      <c r="M159" s="268">
        <v>0</v>
      </c>
      <c r="N159" s="268">
        <v>0</v>
      </c>
      <c r="O159" s="261">
        <v>0</v>
      </c>
      <c r="P159" s="261">
        <v>0</v>
      </c>
      <c r="Q159" s="269">
        <v>0</v>
      </c>
      <c r="R159" s="269">
        <v>0</v>
      </c>
      <c r="S159" s="268">
        <v>0</v>
      </c>
      <c r="T159" s="261">
        <v>0</v>
      </c>
      <c r="U159" s="268">
        <v>0</v>
      </c>
      <c r="V159" s="261">
        <f t="shared" si="44"/>
        <v>431</v>
      </c>
      <c r="W159" s="261">
        <f>'[2]L02'!C1008</f>
        <v>431</v>
      </c>
      <c r="X159" s="261">
        <f t="shared" si="45"/>
        <v>0</v>
      </c>
      <c r="Y159" s="261">
        <v>0</v>
      </c>
    </row>
    <row r="160" spans="1:25" ht="16.5" customHeight="1">
      <c r="A160" s="259">
        <v>214</v>
      </c>
      <c r="B160" s="263" t="s">
        <v>566</v>
      </c>
      <c r="C160" s="261">
        <f aca="true" t="shared" si="46" ref="C160:Y160">SUM(C161:C167)</f>
        <v>1126</v>
      </c>
      <c r="D160" s="261">
        <f t="shared" si="46"/>
        <v>8073</v>
      </c>
      <c r="E160" s="261">
        <f t="shared" si="46"/>
        <v>8207</v>
      </c>
      <c r="F160" s="261">
        <f t="shared" si="46"/>
        <v>0</v>
      </c>
      <c r="G160" s="262">
        <f t="shared" si="46"/>
        <v>0</v>
      </c>
      <c r="H160" s="262">
        <f t="shared" si="46"/>
        <v>12</v>
      </c>
      <c r="I160" s="262">
        <f t="shared" si="46"/>
        <v>0</v>
      </c>
      <c r="J160" s="262">
        <f t="shared" si="46"/>
        <v>0</v>
      </c>
      <c r="K160" s="261">
        <f t="shared" si="46"/>
        <v>-146</v>
      </c>
      <c r="L160" s="261">
        <f t="shared" si="46"/>
        <v>0</v>
      </c>
      <c r="M160" s="261">
        <f t="shared" si="46"/>
        <v>0</v>
      </c>
      <c r="N160" s="261">
        <f t="shared" si="46"/>
        <v>0</v>
      </c>
      <c r="O160" s="261">
        <f t="shared" si="46"/>
        <v>0</v>
      </c>
      <c r="P160" s="261">
        <f t="shared" si="46"/>
        <v>0</v>
      </c>
      <c r="Q160" s="262">
        <f t="shared" si="46"/>
        <v>0</v>
      </c>
      <c r="R160" s="262">
        <f t="shared" si="46"/>
        <v>0</v>
      </c>
      <c r="S160" s="261">
        <f t="shared" si="46"/>
        <v>0</v>
      </c>
      <c r="T160" s="261">
        <f t="shared" si="46"/>
        <v>0</v>
      </c>
      <c r="U160" s="261">
        <f t="shared" si="46"/>
        <v>0</v>
      </c>
      <c r="V160" s="261">
        <f t="shared" si="46"/>
        <v>9199</v>
      </c>
      <c r="W160" s="261">
        <f t="shared" si="46"/>
        <v>9181</v>
      </c>
      <c r="X160" s="261">
        <f t="shared" si="46"/>
        <v>18</v>
      </c>
      <c r="Y160" s="261">
        <f t="shared" si="46"/>
        <v>18</v>
      </c>
    </row>
    <row r="161" spans="1:25" ht="16.5" customHeight="1">
      <c r="A161" s="259">
        <v>21401</v>
      </c>
      <c r="B161" s="266" t="s">
        <v>2484</v>
      </c>
      <c r="C161" s="268">
        <v>1126</v>
      </c>
      <c r="D161" s="261">
        <f aca="true" t="shared" si="47" ref="D161:D167">SUM(E161:U161)</f>
        <v>256</v>
      </c>
      <c r="E161" s="268">
        <v>402</v>
      </c>
      <c r="F161" s="268">
        <v>0</v>
      </c>
      <c r="G161" s="269">
        <v>0</v>
      </c>
      <c r="H161" s="262">
        <v>0</v>
      </c>
      <c r="I161" s="262">
        <v>0</v>
      </c>
      <c r="J161" s="262">
        <v>0</v>
      </c>
      <c r="K161" s="268">
        <v>-146</v>
      </c>
      <c r="L161" s="268">
        <v>0</v>
      </c>
      <c r="M161" s="268">
        <v>0</v>
      </c>
      <c r="N161" s="268">
        <v>0</v>
      </c>
      <c r="O161" s="261">
        <v>0</v>
      </c>
      <c r="P161" s="261">
        <v>0</v>
      </c>
      <c r="Q161" s="269">
        <v>0</v>
      </c>
      <c r="R161" s="269">
        <v>0</v>
      </c>
      <c r="S161" s="268">
        <v>0</v>
      </c>
      <c r="T161" s="261">
        <v>0</v>
      </c>
      <c r="U161" s="268">
        <v>0</v>
      </c>
      <c r="V161" s="261">
        <f aca="true" t="shared" si="48" ref="V161:V167">C161+D161</f>
        <v>1382</v>
      </c>
      <c r="W161" s="261">
        <f>'[2]L02'!C1012</f>
        <v>1382</v>
      </c>
      <c r="X161" s="261">
        <f aca="true" t="shared" si="49" ref="X161:X167">V161-W161</f>
        <v>0</v>
      </c>
      <c r="Y161" s="261">
        <v>0</v>
      </c>
    </row>
    <row r="162" spans="1:25" ht="16.5" customHeight="1">
      <c r="A162" s="259">
        <v>21402</v>
      </c>
      <c r="B162" s="266" t="s">
        <v>2616</v>
      </c>
      <c r="C162" s="268">
        <v>0</v>
      </c>
      <c r="D162" s="261">
        <f t="shared" si="47"/>
        <v>0</v>
      </c>
      <c r="E162" s="268">
        <v>0</v>
      </c>
      <c r="F162" s="268">
        <v>0</v>
      </c>
      <c r="G162" s="269">
        <v>0</v>
      </c>
      <c r="H162" s="262">
        <v>0</v>
      </c>
      <c r="I162" s="262">
        <v>0</v>
      </c>
      <c r="J162" s="262">
        <v>0</v>
      </c>
      <c r="K162" s="268">
        <v>0</v>
      </c>
      <c r="L162" s="268">
        <v>0</v>
      </c>
      <c r="M162" s="268">
        <v>0</v>
      </c>
      <c r="N162" s="268">
        <v>0</v>
      </c>
      <c r="O162" s="261">
        <v>0</v>
      </c>
      <c r="P162" s="261">
        <v>0</v>
      </c>
      <c r="Q162" s="269">
        <v>0</v>
      </c>
      <c r="R162" s="269">
        <v>0</v>
      </c>
      <c r="S162" s="268">
        <v>0</v>
      </c>
      <c r="T162" s="261">
        <v>0</v>
      </c>
      <c r="U162" s="268">
        <v>0</v>
      </c>
      <c r="V162" s="261">
        <f t="shared" si="48"/>
        <v>0</v>
      </c>
      <c r="W162" s="261">
        <f>'[2]L02'!C1042</f>
        <v>0</v>
      </c>
      <c r="X162" s="261">
        <f t="shared" si="49"/>
        <v>0</v>
      </c>
      <c r="Y162" s="261">
        <v>0</v>
      </c>
    </row>
    <row r="163" spans="1:25" ht="16.5" customHeight="1">
      <c r="A163" s="259">
        <v>21403</v>
      </c>
      <c r="B163" s="266" t="s">
        <v>2623</v>
      </c>
      <c r="C163" s="268">
        <v>0</v>
      </c>
      <c r="D163" s="261">
        <f t="shared" si="47"/>
        <v>0</v>
      </c>
      <c r="E163" s="268">
        <v>0</v>
      </c>
      <c r="F163" s="268">
        <v>0</v>
      </c>
      <c r="G163" s="269">
        <v>0</v>
      </c>
      <c r="H163" s="262">
        <v>0</v>
      </c>
      <c r="I163" s="262">
        <v>0</v>
      </c>
      <c r="J163" s="262">
        <v>0</v>
      </c>
      <c r="K163" s="268">
        <v>0</v>
      </c>
      <c r="L163" s="268">
        <v>0</v>
      </c>
      <c r="M163" s="268">
        <v>0</v>
      </c>
      <c r="N163" s="268">
        <v>0</v>
      </c>
      <c r="O163" s="261">
        <v>0</v>
      </c>
      <c r="P163" s="261">
        <v>0</v>
      </c>
      <c r="Q163" s="269">
        <v>0</v>
      </c>
      <c r="R163" s="269">
        <v>0</v>
      </c>
      <c r="S163" s="268">
        <v>0</v>
      </c>
      <c r="T163" s="261">
        <v>0</v>
      </c>
      <c r="U163" s="268">
        <v>0</v>
      </c>
      <c r="V163" s="261">
        <f t="shared" si="48"/>
        <v>0</v>
      </c>
      <c r="W163" s="261">
        <f>'[2]L02'!C1052</f>
        <v>0</v>
      </c>
      <c r="X163" s="261">
        <f t="shared" si="49"/>
        <v>0</v>
      </c>
      <c r="Y163" s="261">
        <v>0</v>
      </c>
    </row>
    <row r="164" spans="1:25" ht="16.5" customHeight="1">
      <c r="A164" s="259">
        <v>21404</v>
      </c>
      <c r="B164" s="266" t="s">
        <v>2630</v>
      </c>
      <c r="C164" s="268">
        <v>0</v>
      </c>
      <c r="D164" s="261">
        <f t="shared" si="47"/>
        <v>578</v>
      </c>
      <c r="E164" s="268">
        <v>566</v>
      </c>
      <c r="F164" s="268">
        <v>0</v>
      </c>
      <c r="G164" s="269">
        <v>0</v>
      </c>
      <c r="H164" s="262">
        <v>12</v>
      </c>
      <c r="I164" s="262">
        <v>0</v>
      </c>
      <c r="J164" s="262">
        <v>0</v>
      </c>
      <c r="K164" s="268">
        <v>0</v>
      </c>
      <c r="L164" s="268">
        <v>0</v>
      </c>
      <c r="M164" s="268">
        <v>0</v>
      </c>
      <c r="N164" s="268">
        <v>0</v>
      </c>
      <c r="O164" s="261">
        <v>0</v>
      </c>
      <c r="P164" s="261">
        <v>0</v>
      </c>
      <c r="Q164" s="269">
        <v>0</v>
      </c>
      <c r="R164" s="269">
        <v>0</v>
      </c>
      <c r="S164" s="268">
        <v>0</v>
      </c>
      <c r="T164" s="261">
        <v>0</v>
      </c>
      <c r="U164" s="268">
        <v>0</v>
      </c>
      <c r="V164" s="261">
        <f t="shared" si="48"/>
        <v>578</v>
      </c>
      <c r="W164" s="261">
        <f>'[2]L02'!C1062</f>
        <v>560</v>
      </c>
      <c r="X164" s="261">
        <f t="shared" si="49"/>
        <v>18</v>
      </c>
      <c r="Y164" s="261">
        <v>18</v>
      </c>
    </row>
    <row r="165" spans="1:25" ht="16.5" customHeight="1">
      <c r="A165" s="259">
        <v>21405</v>
      </c>
      <c r="B165" s="266" t="s">
        <v>2635</v>
      </c>
      <c r="C165" s="268">
        <v>0</v>
      </c>
      <c r="D165" s="261">
        <f t="shared" si="47"/>
        <v>0</v>
      </c>
      <c r="E165" s="268">
        <v>0</v>
      </c>
      <c r="F165" s="268">
        <v>0</v>
      </c>
      <c r="G165" s="269">
        <v>0</v>
      </c>
      <c r="H165" s="262">
        <v>0</v>
      </c>
      <c r="I165" s="262">
        <v>0</v>
      </c>
      <c r="J165" s="262">
        <v>0</v>
      </c>
      <c r="K165" s="268">
        <v>0</v>
      </c>
      <c r="L165" s="268">
        <v>0</v>
      </c>
      <c r="M165" s="268">
        <v>0</v>
      </c>
      <c r="N165" s="268">
        <v>0</v>
      </c>
      <c r="O165" s="261">
        <v>0</v>
      </c>
      <c r="P165" s="261">
        <v>0</v>
      </c>
      <c r="Q165" s="269">
        <v>0</v>
      </c>
      <c r="R165" s="269">
        <v>0</v>
      </c>
      <c r="S165" s="268">
        <v>0</v>
      </c>
      <c r="T165" s="261">
        <v>0</v>
      </c>
      <c r="U165" s="268">
        <v>0</v>
      </c>
      <c r="V165" s="261">
        <f t="shared" si="48"/>
        <v>0</v>
      </c>
      <c r="W165" s="261">
        <f>'[2]L02'!C1067</f>
        <v>0</v>
      </c>
      <c r="X165" s="261">
        <f t="shared" si="49"/>
        <v>0</v>
      </c>
      <c r="Y165" s="261">
        <v>0</v>
      </c>
    </row>
    <row r="166" spans="1:25" ht="16.5" customHeight="1">
      <c r="A166" s="259">
        <v>21406</v>
      </c>
      <c r="B166" s="266" t="s">
        <v>2638</v>
      </c>
      <c r="C166" s="268">
        <v>0</v>
      </c>
      <c r="D166" s="261">
        <f t="shared" si="47"/>
        <v>7239</v>
      </c>
      <c r="E166" s="268">
        <v>7239</v>
      </c>
      <c r="F166" s="268">
        <v>0</v>
      </c>
      <c r="G166" s="269">
        <v>0</v>
      </c>
      <c r="H166" s="262">
        <v>0</v>
      </c>
      <c r="I166" s="262">
        <v>0</v>
      </c>
      <c r="J166" s="262">
        <v>0</v>
      </c>
      <c r="K166" s="268">
        <v>0</v>
      </c>
      <c r="L166" s="268">
        <v>0</v>
      </c>
      <c r="M166" s="268">
        <v>0</v>
      </c>
      <c r="N166" s="268">
        <v>0</v>
      </c>
      <c r="O166" s="261">
        <v>0</v>
      </c>
      <c r="P166" s="261">
        <v>0</v>
      </c>
      <c r="Q166" s="269">
        <v>0</v>
      </c>
      <c r="R166" s="269">
        <v>0</v>
      </c>
      <c r="S166" s="268">
        <v>0</v>
      </c>
      <c r="T166" s="261">
        <v>0</v>
      </c>
      <c r="U166" s="268">
        <v>0</v>
      </c>
      <c r="V166" s="261">
        <f t="shared" si="48"/>
        <v>7239</v>
      </c>
      <c r="W166" s="286">
        <f>'[2]L02'!C1074</f>
        <v>7239</v>
      </c>
      <c r="X166" s="261">
        <f t="shared" si="49"/>
        <v>0</v>
      </c>
      <c r="Y166" s="261">
        <v>0</v>
      </c>
    </row>
    <row r="167" spans="1:25" ht="16.5" customHeight="1">
      <c r="A167" s="259">
        <v>21499</v>
      </c>
      <c r="B167" s="266" t="s">
        <v>301</v>
      </c>
      <c r="C167" s="268">
        <v>0</v>
      </c>
      <c r="D167" s="261">
        <f t="shared" si="47"/>
        <v>0</v>
      </c>
      <c r="E167" s="268">
        <v>0</v>
      </c>
      <c r="F167" s="268">
        <v>0</v>
      </c>
      <c r="G167" s="269">
        <v>0</v>
      </c>
      <c r="H167" s="262">
        <v>0</v>
      </c>
      <c r="I167" s="262">
        <v>0</v>
      </c>
      <c r="J167" s="262">
        <v>0</v>
      </c>
      <c r="K167" s="268">
        <v>0</v>
      </c>
      <c r="L167" s="268">
        <v>0</v>
      </c>
      <c r="M167" s="268">
        <v>0</v>
      </c>
      <c r="N167" s="268">
        <v>0</v>
      </c>
      <c r="O167" s="261">
        <v>0</v>
      </c>
      <c r="P167" s="261">
        <v>0</v>
      </c>
      <c r="Q167" s="269">
        <v>0</v>
      </c>
      <c r="R167" s="269">
        <v>0</v>
      </c>
      <c r="S167" s="268">
        <v>0</v>
      </c>
      <c r="T167" s="261">
        <v>0</v>
      </c>
      <c r="U167" s="268">
        <v>0</v>
      </c>
      <c r="V167" s="261">
        <f t="shared" si="48"/>
        <v>0</v>
      </c>
      <c r="W167" s="261">
        <f>'[2]L02'!C1079</f>
        <v>0</v>
      </c>
      <c r="X167" s="261">
        <f t="shared" si="49"/>
        <v>0</v>
      </c>
      <c r="Y167" s="261">
        <v>0</v>
      </c>
    </row>
    <row r="168" spans="1:25" ht="16.5" customHeight="1">
      <c r="A168" s="259">
        <v>215</v>
      </c>
      <c r="B168" s="263" t="s">
        <v>567</v>
      </c>
      <c r="C168" s="261">
        <f aca="true" t="shared" si="50" ref="C168:Y168">SUM(C169:C176)</f>
        <v>328</v>
      </c>
      <c r="D168" s="261">
        <f t="shared" si="50"/>
        <v>324</v>
      </c>
      <c r="E168" s="261">
        <f t="shared" si="50"/>
        <v>120</v>
      </c>
      <c r="F168" s="261">
        <f t="shared" si="50"/>
        <v>0</v>
      </c>
      <c r="G168" s="262">
        <f t="shared" si="50"/>
        <v>8</v>
      </c>
      <c r="H168" s="262">
        <f t="shared" si="50"/>
        <v>5</v>
      </c>
      <c r="I168" s="262">
        <f t="shared" si="50"/>
        <v>0</v>
      </c>
      <c r="J168" s="262">
        <f t="shared" si="50"/>
        <v>0</v>
      </c>
      <c r="K168" s="261">
        <f t="shared" si="50"/>
        <v>191</v>
      </c>
      <c r="L168" s="261">
        <f t="shared" si="50"/>
        <v>0</v>
      </c>
      <c r="M168" s="261">
        <f t="shared" si="50"/>
        <v>0</v>
      </c>
      <c r="N168" s="261">
        <f t="shared" si="50"/>
        <v>0</v>
      </c>
      <c r="O168" s="261">
        <f t="shared" si="50"/>
        <v>0</v>
      </c>
      <c r="P168" s="261">
        <f t="shared" si="50"/>
        <v>0</v>
      </c>
      <c r="Q168" s="262">
        <f t="shared" si="50"/>
        <v>0</v>
      </c>
      <c r="R168" s="262">
        <f t="shared" si="50"/>
        <v>0</v>
      </c>
      <c r="S168" s="261">
        <f t="shared" si="50"/>
        <v>0</v>
      </c>
      <c r="T168" s="261">
        <f t="shared" si="50"/>
        <v>0</v>
      </c>
      <c r="U168" s="261">
        <f t="shared" si="50"/>
        <v>0</v>
      </c>
      <c r="V168" s="261">
        <f t="shared" si="50"/>
        <v>652</v>
      </c>
      <c r="W168" s="261">
        <f t="shared" si="50"/>
        <v>547</v>
      </c>
      <c r="X168" s="261">
        <f t="shared" si="50"/>
        <v>105</v>
      </c>
      <c r="Y168" s="261">
        <f t="shared" si="50"/>
        <v>105</v>
      </c>
    </row>
    <row r="169" spans="1:25" ht="16.5" customHeight="1">
      <c r="A169" s="259">
        <v>21501</v>
      </c>
      <c r="B169" s="266" t="s">
        <v>2646</v>
      </c>
      <c r="C169" s="268">
        <v>94</v>
      </c>
      <c r="D169" s="261">
        <f aca="true" t="shared" si="51" ref="D169:D176">SUM(E169:U169)</f>
        <v>63</v>
      </c>
      <c r="E169" s="268">
        <v>0</v>
      </c>
      <c r="F169" s="268">
        <v>0</v>
      </c>
      <c r="G169" s="269">
        <v>0</v>
      </c>
      <c r="H169" s="262">
        <v>0</v>
      </c>
      <c r="I169" s="262">
        <v>0</v>
      </c>
      <c r="J169" s="262">
        <v>0</v>
      </c>
      <c r="K169" s="268">
        <v>63</v>
      </c>
      <c r="L169" s="268">
        <v>0</v>
      </c>
      <c r="M169" s="268">
        <v>0</v>
      </c>
      <c r="N169" s="268">
        <v>0</v>
      </c>
      <c r="O169" s="261">
        <v>0</v>
      </c>
      <c r="P169" s="261">
        <v>0</v>
      </c>
      <c r="Q169" s="269">
        <v>0</v>
      </c>
      <c r="R169" s="269">
        <v>0</v>
      </c>
      <c r="S169" s="268">
        <v>0</v>
      </c>
      <c r="T169" s="261">
        <v>0</v>
      </c>
      <c r="U169" s="268">
        <v>0</v>
      </c>
      <c r="V169" s="261">
        <f aca="true" t="shared" si="52" ref="V169:V176">C169+D169</f>
        <v>157</v>
      </c>
      <c r="W169" s="261">
        <f>'[2]L02'!C1083</f>
        <v>157</v>
      </c>
      <c r="X169" s="261">
        <f aca="true" t="shared" si="53" ref="X169:X176">V169-W169</f>
        <v>0</v>
      </c>
      <c r="Y169" s="261">
        <v>0</v>
      </c>
    </row>
    <row r="170" spans="1:25" ht="16.5" customHeight="1">
      <c r="A170" s="259">
        <v>21502</v>
      </c>
      <c r="B170" s="266" t="s">
        <v>2653</v>
      </c>
      <c r="C170" s="268">
        <v>138</v>
      </c>
      <c r="D170" s="261">
        <f t="shared" si="51"/>
        <v>96</v>
      </c>
      <c r="E170" s="268">
        <v>0</v>
      </c>
      <c r="F170" s="268">
        <v>0</v>
      </c>
      <c r="G170" s="269">
        <v>0</v>
      </c>
      <c r="H170" s="262">
        <v>0</v>
      </c>
      <c r="I170" s="262">
        <v>0</v>
      </c>
      <c r="J170" s="262">
        <v>0</v>
      </c>
      <c r="K170" s="268">
        <v>96</v>
      </c>
      <c r="L170" s="268">
        <v>0</v>
      </c>
      <c r="M170" s="268">
        <v>0</v>
      </c>
      <c r="N170" s="268">
        <v>0</v>
      </c>
      <c r="O170" s="261">
        <v>0</v>
      </c>
      <c r="P170" s="261">
        <v>0</v>
      </c>
      <c r="Q170" s="269">
        <v>0</v>
      </c>
      <c r="R170" s="269">
        <v>0</v>
      </c>
      <c r="S170" s="268">
        <v>0</v>
      </c>
      <c r="T170" s="261">
        <v>0</v>
      </c>
      <c r="U170" s="268">
        <v>0</v>
      </c>
      <c r="V170" s="261">
        <f t="shared" si="52"/>
        <v>234</v>
      </c>
      <c r="W170" s="261">
        <f>'[2]L02'!C1093</f>
        <v>234</v>
      </c>
      <c r="X170" s="261">
        <f t="shared" si="53"/>
        <v>0</v>
      </c>
      <c r="Y170" s="261">
        <v>0</v>
      </c>
    </row>
    <row r="171" spans="1:25" ht="16.5" customHeight="1">
      <c r="A171" s="259">
        <v>21503</v>
      </c>
      <c r="B171" s="266" t="s">
        <v>8</v>
      </c>
      <c r="C171" s="268">
        <v>0</v>
      </c>
      <c r="D171" s="261">
        <f t="shared" si="51"/>
        <v>0</v>
      </c>
      <c r="E171" s="268">
        <v>0</v>
      </c>
      <c r="F171" s="268">
        <v>0</v>
      </c>
      <c r="G171" s="269">
        <v>0</v>
      </c>
      <c r="H171" s="262">
        <v>0</v>
      </c>
      <c r="I171" s="262">
        <v>0</v>
      </c>
      <c r="J171" s="262">
        <v>0</v>
      </c>
      <c r="K171" s="268">
        <v>0</v>
      </c>
      <c r="L171" s="268">
        <v>0</v>
      </c>
      <c r="M171" s="268">
        <v>0</v>
      </c>
      <c r="N171" s="268">
        <v>0</v>
      </c>
      <c r="O171" s="261">
        <v>0</v>
      </c>
      <c r="P171" s="261">
        <v>0</v>
      </c>
      <c r="Q171" s="269">
        <v>0</v>
      </c>
      <c r="R171" s="269">
        <v>0</v>
      </c>
      <c r="S171" s="268">
        <v>0</v>
      </c>
      <c r="T171" s="261">
        <v>0</v>
      </c>
      <c r="U171" s="268">
        <v>0</v>
      </c>
      <c r="V171" s="261">
        <f t="shared" si="52"/>
        <v>0</v>
      </c>
      <c r="W171" s="261">
        <f>'[2]L02'!C1109</f>
        <v>0</v>
      </c>
      <c r="X171" s="261">
        <f t="shared" si="53"/>
        <v>0</v>
      </c>
      <c r="Y171" s="261">
        <v>0</v>
      </c>
    </row>
    <row r="172" spans="1:25" ht="16.5" customHeight="1">
      <c r="A172" s="259">
        <v>21505</v>
      </c>
      <c r="B172" s="266" t="s">
        <v>10</v>
      </c>
      <c r="C172" s="268">
        <v>0</v>
      </c>
      <c r="D172" s="261">
        <f t="shared" si="51"/>
        <v>0</v>
      </c>
      <c r="E172" s="268">
        <v>0</v>
      </c>
      <c r="F172" s="268">
        <v>0</v>
      </c>
      <c r="G172" s="269">
        <v>0</v>
      </c>
      <c r="H172" s="262">
        <v>0</v>
      </c>
      <c r="I172" s="262">
        <v>0</v>
      </c>
      <c r="J172" s="262">
        <v>0</v>
      </c>
      <c r="K172" s="268">
        <v>0</v>
      </c>
      <c r="L172" s="268">
        <v>0</v>
      </c>
      <c r="M172" s="268">
        <v>0</v>
      </c>
      <c r="N172" s="268">
        <v>0</v>
      </c>
      <c r="O172" s="261">
        <v>0</v>
      </c>
      <c r="P172" s="261">
        <v>0</v>
      </c>
      <c r="Q172" s="269">
        <v>0</v>
      </c>
      <c r="R172" s="269">
        <v>0</v>
      </c>
      <c r="S172" s="268">
        <v>0</v>
      </c>
      <c r="T172" s="261">
        <v>0</v>
      </c>
      <c r="U172" s="268">
        <v>0</v>
      </c>
      <c r="V172" s="261">
        <f t="shared" si="52"/>
        <v>0</v>
      </c>
      <c r="W172" s="261">
        <f>'[2]L02'!C1114</f>
        <v>0</v>
      </c>
      <c r="X172" s="261">
        <f t="shared" si="53"/>
        <v>0</v>
      </c>
      <c r="Y172" s="261">
        <v>0</v>
      </c>
    </row>
    <row r="173" spans="1:25" ht="16.5" customHeight="1">
      <c r="A173" s="259">
        <v>21506</v>
      </c>
      <c r="B173" s="266" t="s">
        <v>20</v>
      </c>
      <c r="C173" s="268">
        <v>96</v>
      </c>
      <c r="D173" s="261">
        <f t="shared" si="51"/>
        <v>32</v>
      </c>
      <c r="E173" s="268">
        <v>0</v>
      </c>
      <c r="F173" s="268">
        <v>0</v>
      </c>
      <c r="G173" s="269">
        <v>0</v>
      </c>
      <c r="H173" s="262">
        <v>0</v>
      </c>
      <c r="I173" s="262">
        <v>0</v>
      </c>
      <c r="J173" s="262">
        <v>0</v>
      </c>
      <c r="K173" s="268">
        <v>32</v>
      </c>
      <c r="L173" s="268">
        <v>0</v>
      </c>
      <c r="M173" s="268">
        <v>0</v>
      </c>
      <c r="N173" s="268">
        <v>0</v>
      </c>
      <c r="O173" s="261">
        <v>0</v>
      </c>
      <c r="P173" s="261">
        <v>0</v>
      </c>
      <c r="Q173" s="269">
        <v>0</v>
      </c>
      <c r="R173" s="269">
        <v>0</v>
      </c>
      <c r="S173" s="268">
        <v>0</v>
      </c>
      <c r="T173" s="261">
        <v>0</v>
      </c>
      <c r="U173" s="268">
        <v>0</v>
      </c>
      <c r="V173" s="261">
        <f t="shared" si="52"/>
        <v>128</v>
      </c>
      <c r="W173" s="261">
        <f>'[2]L02'!C1128</f>
        <v>128</v>
      </c>
      <c r="X173" s="261">
        <f t="shared" si="53"/>
        <v>0</v>
      </c>
      <c r="Y173" s="261">
        <v>0</v>
      </c>
    </row>
    <row r="174" spans="1:25" ht="16.5" customHeight="1">
      <c r="A174" s="259">
        <v>21507</v>
      </c>
      <c r="B174" s="266" t="s">
        <v>26</v>
      </c>
      <c r="C174" s="268">
        <v>0</v>
      </c>
      <c r="D174" s="261">
        <f t="shared" si="51"/>
        <v>0</v>
      </c>
      <c r="E174" s="268">
        <v>0</v>
      </c>
      <c r="F174" s="268">
        <v>0</v>
      </c>
      <c r="G174" s="269">
        <v>0</v>
      </c>
      <c r="H174" s="262">
        <v>0</v>
      </c>
      <c r="I174" s="262">
        <v>0</v>
      </c>
      <c r="J174" s="262">
        <v>0</v>
      </c>
      <c r="K174" s="268">
        <v>0</v>
      </c>
      <c r="L174" s="268">
        <v>0</v>
      </c>
      <c r="M174" s="268">
        <v>0</v>
      </c>
      <c r="N174" s="268">
        <v>0</v>
      </c>
      <c r="O174" s="261">
        <v>0</v>
      </c>
      <c r="P174" s="261">
        <v>0</v>
      </c>
      <c r="Q174" s="269">
        <v>0</v>
      </c>
      <c r="R174" s="269">
        <v>0</v>
      </c>
      <c r="S174" s="268">
        <v>0</v>
      </c>
      <c r="T174" s="261">
        <v>0</v>
      </c>
      <c r="U174" s="268">
        <v>0</v>
      </c>
      <c r="V174" s="261">
        <f t="shared" si="52"/>
        <v>0</v>
      </c>
      <c r="W174" s="261">
        <f>'[2]L02'!C1137</f>
        <v>0</v>
      </c>
      <c r="X174" s="261">
        <f t="shared" si="53"/>
        <v>0</v>
      </c>
      <c r="Y174" s="261">
        <v>0</v>
      </c>
    </row>
    <row r="175" spans="1:25" ht="16.5" customHeight="1">
      <c r="A175" s="259">
        <v>21508</v>
      </c>
      <c r="B175" s="266" t="s">
        <v>30</v>
      </c>
      <c r="C175" s="268">
        <v>0</v>
      </c>
      <c r="D175" s="261">
        <f t="shared" si="51"/>
        <v>128</v>
      </c>
      <c r="E175" s="268">
        <v>120</v>
      </c>
      <c r="F175" s="268">
        <v>0</v>
      </c>
      <c r="G175" s="269">
        <v>8</v>
      </c>
      <c r="H175" s="262">
        <v>0</v>
      </c>
      <c r="I175" s="262">
        <v>0</v>
      </c>
      <c r="J175" s="262">
        <v>0</v>
      </c>
      <c r="K175" s="268">
        <v>0</v>
      </c>
      <c r="L175" s="268">
        <v>0</v>
      </c>
      <c r="M175" s="268">
        <v>0</v>
      </c>
      <c r="N175" s="268">
        <v>0</v>
      </c>
      <c r="O175" s="261">
        <v>0</v>
      </c>
      <c r="P175" s="261">
        <v>0</v>
      </c>
      <c r="Q175" s="269">
        <v>0</v>
      </c>
      <c r="R175" s="269">
        <v>0</v>
      </c>
      <c r="S175" s="268">
        <v>0</v>
      </c>
      <c r="T175" s="261">
        <v>0</v>
      </c>
      <c r="U175" s="268">
        <v>0</v>
      </c>
      <c r="V175" s="261">
        <f t="shared" si="52"/>
        <v>128</v>
      </c>
      <c r="W175" s="261">
        <f>'[2]L02'!C1144</f>
        <v>23</v>
      </c>
      <c r="X175" s="261">
        <f t="shared" si="53"/>
        <v>105</v>
      </c>
      <c r="Y175" s="261">
        <v>105</v>
      </c>
    </row>
    <row r="176" spans="1:25" ht="16.5" customHeight="1">
      <c r="A176" s="259">
        <v>21599</v>
      </c>
      <c r="B176" s="266" t="s">
        <v>302</v>
      </c>
      <c r="C176" s="268">
        <v>0</v>
      </c>
      <c r="D176" s="261">
        <f t="shared" si="51"/>
        <v>5</v>
      </c>
      <c r="E176" s="268">
        <v>0</v>
      </c>
      <c r="F176" s="268">
        <v>0</v>
      </c>
      <c r="G176" s="269">
        <v>0</v>
      </c>
      <c r="H176" s="262">
        <v>5</v>
      </c>
      <c r="I176" s="262">
        <v>0</v>
      </c>
      <c r="J176" s="262">
        <v>0</v>
      </c>
      <c r="K176" s="268">
        <v>0</v>
      </c>
      <c r="L176" s="268">
        <v>0</v>
      </c>
      <c r="M176" s="268">
        <v>0</v>
      </c>
      <c r="N176" s="268">
        <v>0</v>
      </c>
      <c r="O176" s="261">
        <v>0</v>
      </c>
      <c r="P176" s="261">
        <v>0</v>
      </c>
      <c r="Q176" s="269">
        <v>0</v>
      </c>
      <c r="R176" s="269">
        <v>0</v>
      </c>
      <c r="S176" s="268">
        <v>0</v>
      </c>
      <c r="T176" s="261">
        <v>0</v>
      </c>
      <c r="U176" s="268">
        <v>0</v>
      </c>
      <c r="V176" s="261">
        <f t="shared" si="52"/>
        <v>5</v>
      </c>
      <c r="W176" s="261">
        <f>'[2]L02'!C1151</f>
        <v>5</v>
      </c>
      <c r="X176" s="261">
        <f t="shared" si="53"/>
        <v>0</v>
      </c>
      <c r="Y176" s="261">
        <v>0</v>
      </c>
    </row>
    <row r="177" spans="1:25" ht="16.5" customHeight="1">
      <c r="A177" s="259">
        <v>216</v>
      </c>
      <c r="B177" s="263" t="s">
        <v>568</v>
      </c>
      <c r="C177" s="261">
        <f aca="true" t="shared" si="54" ref="C177:Y177">SUM(C178:C181)</f>
        <v>212</v>
      </c>
      <c r="D177" s="261">
        <f t="shared" si="54"/>
        <v>457</v>
      </c>
      <c r="E177" s="261">
        <f t="shared" si="54"/>
        <v>266</v>
      </c>
      <c r="F177" s="261">
        <f t="shared" si="54"/>
        <v>0</v>
      </c>
      <c r="G177" s="262">
        <f t="shared" si="54"/>
        <v>0</v>
      </c>
      <c r="H177" s="262">
        <f t="shared" si="54"/>
        <v>34</v>
      </c>
      <c r="I177" s="262">
        <f t="shared" si="54"/>
        <v>0</v>
      </c>
      <c r="J177" s="262">
        <f t="shared" si="54"/>
        <v>0</v>
      </c>
      <c r="K177" s="261">
        <f t="shared" si="54"/>
        <v>157</v>
      </c>
      <c r="L177" s="261">
        <f t="shared" si="54"/>
        <v>0</v>
      </c>
      <c r="M177" s="261">
        <f t="shared" si="54"/>
        <v>0</v>
      </c>
      <c r="N177" s="261">
        <f t="shared" si="54"/>
        <v>0</v>
      </c>
      <c r="O177" s="261">
        <f t="shared" si="54"/>
        <v>0</v>
      </c>
      <c r="P177" s="261">
        <f t="shared" si="54"/>
        <v>0</v>
      </c>
      <c r="Q177" s="262">
        <f t="shared" si="54"/>
        <v>0</v>
      </c>
      <c r="R177" s="262">
        <f t="shared" si="54"/>
        <v>0</v>
      </c>
      <c r="S177" s="261">
        <f t="shared" si="54"/>
        <v>0</v>
      </c>
      <c r="T177" s="261">
        <f t="shared" si="54"/>
        <v>0</v>
      </c>
      <c r="U177" s="261">
        <f t="shared" si="54"/>
        <v>0</v>
      </c>
      <c r="V177" s="261">
        <f t="shared" si="54"/>
        <v>669</v>
      </c>
      <c r="W177" s="261">
        <f t="shared" si="54"/>
        <v>644</v>
      </c>
      <c r="X177" s="261">
        <f t="shared" si="54"/>
        <v>25</v>
      </c>
      <c r="Y177" s="261">
        <f t="shared" si="54"/>
        <v>25</v>
      </c>
    </row>
    <row r="178" spans="1:25" ht="16.5" customHeight="1">
      <c r="A178" s="259">
        <v>21602</v>
      </c>
      <c r="B178" s="266" t="s">
        <v>41</v>
      </c>
      <c r="C178" s="268">
        <v>119</v>
      </c>
      <c r="D178" s="261">
        <f>SUM(E178:U178)</f>
        <v>367</v>
      </c>
      <c r="E178" s="268">
        <v>266</v>
      </c>
      <c r="F178" s="268">
        <v>0</v>
      </c>
      <c r="G178" s="269">
        <v>0</v>
      </c>
      <c r="H178" s="262">
        <v>34</v>
      </c>
      <c r="I178" s="262">
        <v>0</v>
      </c>
      <c r="J178" s="262">
        <v>0</v>
      </c>
      <c r="K178" s="268">
        <v>67</v>
      </c>
      <c r="L178" s="268">
        <v>0</v>
      </c>
      <c r="M178" s="268">
        <v>0</v>
      </c>
      <c r="N178" s="268">
        <v>0</v>
      </c>
      <c r="O178" s="261">
        <v>0</v>
      </c>
      <c r="P178" s="261">
        <v>0</v>
      </c>
      <c r="Q178" s="269">
        <v>0</v>
      </c>
      <c r="R178" s="269">
        <v>0</v>
      </c>
      <c r="S178" s="268">
        <v>0</v>
      </c>
      <c r="T178" s="261">
        <v>0</v>
      </c>
      <c r="U178" s="268">
        <v>0</v>
      </c>
      <c r="V178" s="261">
        <f>C178+D178</f>
        <v>486</v>
      </c>
      <c r="W178" s="261">
        <f>'[2]L02'!C1159</f>
        <v>461</v>
      </c>
      <c r="X178" s="261">
        <f>V178-W178</f>
        <v>25</v>
      </c>
      <c r="Y178" s="261">
        <v>25</v>
      </c>
    </row>
    <row r="179" spans="1:25" ht="16.5" customHeight="1">
      <c r="A179" s="259">
        <v>21605</v>
      </c>
      <c r="B179" s="266" t="s">
        <v>47</v>
      </c>
      <c r="C179" s="268">
        <v>93</v>
      </c>
      <c r="D179" s="261">
        <f>SUM(E179:U179)</f>
        <v>78</v>
      </c>
      <c r="E179" s="268">
        <v>0</v>
      </c>
      <c r="F179" s="268">
        <v>0</v>
      </c>
      <c r="G179" s="269">
        <v>0</v>
      </c>
      <c r="H179" s="262">
        <v>0</v>
      </c>
      <c r="I179" s="262">
        <v>0</v>
      </c>
      <c r="J179" s="262">
        <v>0</v>
      </c>
      <c r="K179" s="268">
        <v>78</v>
      </c>
      <c r="L179" s="268">
        <v>0</v>
      </c>
      <c r="M179" s="268">
        <v>0</v>
      </c>
      <c r="N179" s="268">
        <v>0</v>
      </c>
      <c r="O179" s="261">
        <v>0</v>
      </c>
      <c r="P179" s="261">
        <v>0</v>
      </c>
      <c r="Q179" s="269">
        <v>0</v>
      </c>
      <c r="R179" s="269">
        <v>0</v>
      </c>
      <c r="S179" s="268">
        <v>0</v>
      </c>
      <c r="T179" s="261">
        <v>0</v>
      </c>
      <c r="U179" s="268">
        <v>0</v>
      </c>
      <c r="V179" s="261">
        <f>C179+D179</f>
        <v>171</v>
      </c>
      <c r="W179" s="261">
        <f>'[2]L02'!C1169</f>
        <v>171</v>
      </c>
      <c r="X179" s="261">
        <f>V179-W179</f>
        <v>0</v>
      </c>
      <c r="Y179" s="261">
        <v>0</v>
      </c>
    </row>
    <row r="180" spans="1:25" ht="16.5" customHeight="1">
      <c r="A180" s="259">
        <v>21606</v>
      </c>
      <c r="B180" s="266" t="s">
        <v>51</v>
      </c>
      <c r="C180" s="268">
        <v>0</v>
      </c>
      <c r="D180" s="261">
        <f>SUM(E180:U180)</f>
        <v>0</v>
      </c>
      <c r="E180" s="268">
        <v>0</v>
      </c>
      <c r="F180" s="268">
        <v>0</v>
      </c>
      <c r="G180" s="269">
        <v>0</v>
      </c>
      <c r="H180" s="262">
        <v>0</v>
      </c>
      <c r="I180" s="262">
        <v>0</v>
      </c>
      <c r="J180" s="262">
        <v>0</v>
      </c>
      <c r="K180" s="268">
        <v>0</v>
      </c>
      <c r="L180" s="268">
        <v>0</v>
      </c>
      <c r="M180" s="268">
        <v>0</v>
      </c>
      <c r="N180" s="268">
        <v>0</v>
      </c>
      <c r="O180" s="261">
        <v>0</v>
      </c>
      <c r="P180" s="261">
        <v>0</v>
      </c>
      <c r="Q180" s="269">
        <v>0</v>
      </c>
      <c r="R180" s="269">
        <v>0</v>
      </c>
      <c r="S180" s="268">
        <v>0</v>
      </c>
      <c r="T180" s="261">
        <v>0</v>
      </c>
      <c r="U180" s="268">
        <v>0</v>
      </c>
      <c r="V180" s="261">
        <f>C180+D180</f>
        <v>0</v>
      </c>
      <c r="W180" s="261">
        <f>'[2]L02'!C1176</f>
        <v>0</v>
      </c>
      <c r="X180" s="261">
        <f>V180-W180</f>
        <v>0</v>
      </c>
      <c r="Y180" s="261">
        <v>0</v>
      </c>
    </row>
    <row r="181" spans="1:25" ht="16.5" customHeight="1">
      <c r="A181" s="259">
        <v>21699</v>
      </c>
      <c r="B181" s="266" t="s">
        <v>303</v>
      </c>
      <c r="C181" s="268">
        <v>0</v>
      </c>
      <c r="D181" s="261">
        <f>SUM(E181:U181)</f>
        <v>12</v>
      </c>
      <c r="E181" s="268">
        <v>0</v>
      </c>
      <c r="F181" s="268">
        <v>0</v>
      </c>
      <c r="G181" s="269">
        <v>0</v>
      </c>
      <c r="H181" s="262">
        <v>0</v>
      </c>
      <c r="I181" s="262">
        <v>0</v>
      </c>
      <c r="J181" s="262">
        <v>0</v>
      </c>
      <c r="K181" s="268">
        <v>12</v>
      </c>
      <c r="L181" s="268">
        <v>0</v>
      </c>
      <c r="M181" s="268">
        <v>0</v>
      </c>
      <c r="N181" s="268">
        <v>0</v>
      </c>
      <c r="O181" s="261">
        <v>0</v>
      </c>
      <c r="P181" s="261">
        <v>0</v>
      </c>
      <c r="Q181" s="269">
        <v>0</v>
      </c>
      <c r="R181" s="269">
        <v>0</v>
      </c>
      <c r="S181" s="268">
        <v>0</v>
      </c>
      <c r="T181" s="261">
        <v>0</v>
      </c>
      <c r="U181" s="268">
        <v>0</v>
      </c>
      <c r="V181" s="261">
        <f>C181+D181</f>
        <v>12</v>
      </c>
      <c r="W181" s="261">
        <f>'[2]L02'!C1182</f>
        <v>12</v>
      </c>
      <c r="X181" s="261">
        <f>V181-W181</f>
        <v>0</v>
      </c>
      <c r="Y181" s="261">
        <v>0</v>
      </c>
    </row>
    <row r="182" spans="1:25" ht="16.5" customHeight="1">
      <c r="A182" s="259">
        <v>217</v>
      </c>
      <c r="B182" s="263" t="s">
        <v>569</v>
      </c>
      <c r="C182" s="261">
        <f aca="true" t="shared" si="55" ref="C182:Y182">SUM(C183:C187)</f>
        <v>0</v>
      </c>
      <c r="D182" s="261">
        <f t="shared" si="55"/>
        <v>70</v>
      </c>
      <c r="E182" s="261">
        <f t="shared" si="55"/>
        <v>70</v>
      </c>
      <c r="F182" s="261">
        <f t="shared" si="55"/>
        <v>0</v>
      </c>
      <c r="G182" s="262">
        <f t="shared" si="55"/>
        <v>0</v>
      </c>
      <c r="H182" s="262">
        <f t="shared" si="55"/>
        <v>0</v>
      </c>
      <c r="I182" s="262">
        <f t="shared" si="55"/>
        <v>0</v>
      </c>
      <c r="J182" s="262">
        <f t="shared" si="55"/>
        <v>0</v>
      </c>
      <c r="K182" s="261">
        <f t="shared" si="55"/>
        <v>0</v>
      </c>
      <c r="L182" s="261">
        <f t="shared" si="55"/>
        <v>0</v>
      </c>
      <c r="M182" s="261">
        <f t="shared" si="55"/>
        <v>0</v>
      </c>
      <c r="N182" s="261">
        <f t="shared" si="55"/>
        <v>0</v>
      </c>
      <c r="O182" s="261">
        <f t="shared" si="55"/>
        <v>0</v>
      </c>
      <c r="P182" s="261">
        <f t="shared" si="55"/>
        <v>0</v>
      </c>
      <c r="Q182" s="262">
        <f t="shared" si="55"/>
        <v>0</v>
      </c>
      <c r="R182" s="262">
        <f t="shared" si="55"/>
        <v>0</v>
      </c>
      <c r="S182" s="261">
        <f t="shared" si="55"/>
        <v>0</v>
      </c>
      <c r="T182" s="261">
        <f t="shared" si="55"/>
        <v>0</v>
      </c>
      <c r="U182" s="261">
        <f t="shared" si="55"/>
        <v>0</v>
      </c>
      <c r="V182" s="261">
        <f t="shared" si="55"/>
        <v>70</v>
      </c>
      <c r="W182" s="261">
        <f t="shared" si="55"/>
        <v>70</v>
      </c>
      <c r="X182" s="261">
        <f t="shared" si="55"/>
        <v>0</v>
      </c>
      <c r="Y182" s="261">
        <f t="shared" si="55"/>
        <v>0</v>
      </c>
    </row>
    <row r="183" spans="1:25" ht="16.5" customHeight="1">
      <c r="A183" s="259">
        <v>21701</v>
      </c>
      <c r="B183" s="266" t="s">
        <v>57</v>
      </c>
      <c r="C183" s="268">
        <v>0</v>
      </c>
      <c r="D183" s="261">
        <f>SUM(E183:U183)</f>
        <v>0</v>
      </c>
      <c r="E183" s="268">
        <v>0</v>
      </c>
      <c r="F183" s="268">
        <v>0</v>
      </c>
      <c r="G183" s="269">
        <v>0</v>
      </c>
      <c r="H183" s="262">
        <v>0</v>
      </c>
      <c r="I183" s="262">
        <v>0</v>
      </c>
      <c r="J183" s="262">
        <v>0</v>
      </c>
      <c r="K183" s="268">
        <v>0</v>
      </c>
      <c r="L183" s="268">
        <v>0</v>
      </c>
      <c r="M183" s="268">
        <v>0</v>
      </c>
      <c r="N183" s="268">
        <v>0</v>
      </c>
      <c r="O183" s="261">
        <v>0</v>
      </c>
      <c r="P183" s="261">
        <v>0</v>
      </c>
      <c r="Q183" s="269">
        <v>0</v>
      </c>
      <c r="R183" s="269">
        <v>0</v>
      </c>
      <c r="S183" s="268">
        <v>0</v>
      </c>
      <c r="T183" s="261">
        <v>0</v>
      </c>
      <c r="U183" s="268">
        <v>0</v>
      </c>
      <c r="V183" s="261">
        <f>C183+D183</f>
        <v>0</v>
      </c>
      <c r="W183" s="261">
        <f>'[2]L02'!C1186</f>
        <v>0</v>
      </c>
      <c r="X183" s="261">
        <f>V183-W183</f>
        <v>0</v>
      </c>
      <c r="Y183" s="261">
        <v>0</v>
      </c>
    </row>
    <row r="184" spans="1:25" ht="16.5" customHeight="1">
      <c r="A184" s="259">
        <v>21702</v>
      </c>
      <c r="B184" s="266" t="s">
        <v>60</v>
      </c>
      <c r="C184" s="268">
        <v>0</v>
      </c>
      <c r="D184" s="261">
        <f>SUM(E184:U184)</f>
        <v>0</v>
      </c>
      <c r="E184" s="268">
        <v>0</v>
      </c>
      <c r="F184" s="268">
        <v>0</v>
      </c>
      <c r="G184" s="269">
        <v>0</v>
      </c>
      <c r="H184" s="262">
        <v>0</v>
      </c>
      <c r="I184" s="262">
        <v>0</v>
      </c>
      <c r="J184" s="262">
        <v>0</v>
      </c>
      <c r="K184" s="268">
        <v>0</v>
      </c>
      <c r="L184" s="268">
        <v>0</v>
      </c>
      <c r="M184" s="268">
        <v>0</v>
      </c>
      <c r="N184" s="268">
        <v>0</v>
      </c>
      <c r="O184" s="261">
        <v>0</v>
      </c>
      <c r="P184" s="261">
        <v>0</v>
      </c>
      <c r="Q184" s="269">
        <v>0</v>
      </c>
      <c r="R184" s="269">
        <v>0</v>
      </c>
      <c r="S184" s="268">
        <v>0</v>
      </c>
      <c r="T184" s="261">
        <v>0</v>
      </c>
      <c r="U184" s="268">
        <v>0</v>
      </c>
      <c r="V184" s="261">
        <f>C184+D184</f>
        <v>0</v>
      </c>
      <c r="W184" s="261">
        <f>'[2]L02'!C1193</f>
        <v>0</v>
      </c>
      <c r="X184" s="261">
        <f>V184-W184</f>
        <v>0</v>
      </c>
      <c r="Y184" s="261">
        <v>0</v>
      </c>
    </row>
    <row r="185" spans="1:25" ht="16.5" customHeight="1">
      <c r="A185" s="259">
        <v>21703</v>
      </c>
      <c r="B185" s="266" t="s">
        <v>70</v>
      </c>
      <c r="C185" s="268">
        <v>0</v>
      </c>
      <c r="D185" s="261">
        <f>SUM(E185:U185)</f>
        <v>70</v>
      </c>
      <c r="E185" s="268">
        <v>70</v>
      </c>
      <c r="F185" s="268">
        <v>0</v>
      </c>
      <c r="G185" s="269">
        <v>0</v>
      </c>
      <c r="H185" s="262">
        <v>0</v>
      </c>
      <c r="I185" s="262">
        <v>0</v>
      </c>
      <c r="J185" s="262">
        <v>0</v>
      </c>
      <c r="K185" s="268">
        <v>0</v>
      </c>
      <c r="L185" s="268">
        <v>0</v>
      </c>
      <c r="M185" s="268">
        <v>0</v>
      </c>
      <c r="N185" s="268">
        <v>0</v>
      </c>
      <c r="O185" s="261">
        <v>0</v>
      </c>
      <c r="P185" s="261">
        <v>0</v>
      </c>
      <c r="Q185" s="269">
        <v>0</v>
      </c>
      <c r="R185" s="269">
        <v>0</v>
      </c>
      <c r="S185" s="268">
        <v>0</v>
      </c>
      <c r="T185" s="261">
        <v>0</v>
      </c>
      <c r="U185" s="268">
        <v>0</v>
      </c>
      <c r="V185" s="261">
        <f>C185+D185</f>
        <v>70</v>
      </c>
      <c r="W185" s="261">
        <f>'[2]L02'!C1203</f>
        <v>70</v>
      </c>
      <c r="X185" s="261">
        <f>V185-W185</f>
        <v>0</v>
      </c>
      <c r="Y185" s="261">
        <v>0</v>
      </c>
    </row>
    <row r="186" spans="1:25" ht="16.5" customHeight="1">
      <c r="A186" s="259">
        <v>21704</v>
      </c>
      <c r="B186" s="266" t="s">
        <v>76</v>
      </c>
      <c r="C186" s="268">
        <v>0</v>
      </c>
      <c r="D186" s="261">
        <f>SUM(E186:U186)</f>
        <v>0</v>
      </c>
      <c r="E186" s="268">
        <v>0</v>
      </c>
      <c r="F186" s="268">
        <v>0</v>
      </c>
      <c r="G186" s="269">
        <v>0</v>
      </c>
      <c r="H186" s="262">
        <v>0</v>
      </c>
      <c r="I186" s="262">
        <v>0</v>
      </c>
      <c r="J186" s="262">
        <v>0</v>
      </c>
      <c r="K186" s="268">
        <v>0</v>
      </c>
      <c r="L186" s="268">
        <v>0</v>
      </c>
      <c r="M186" s="268">
        <v>0</v>
      </c>
      <c r="N186" s="268">
        <v>0</v>
      </c>
      <c r="O186" s="261">
        <v>0</v>
      </c>
      <c r="P186" s="261">
        <v>0</v>
      </c>
      <c r="Q186" s="269">
        <v>0</v>
      </c>
      <c r="R186" s="269">
        <v>0</v>
      </c>
      <c r="S186" s="268">
        <v>0</v>
      </c>
      <c r="T186" s="261">
        <v>0</v>
      </c>
      <c r="U186" s="268">
        <v>0</v>
      </c>
      <c r="V186" s="261">
        <f>C186+D186</f>
        <v>0</v>
      </c>
      <c r="W186" s="261">
        <f>'[2]L02'!C1209</f>
        <v>0</v>
      </c>
      <c r="X186" s="261">
        <f>V186-W186</f>
        <v>0</v>
      </c>
      <c r="Y186" s="261">
        <v>0</v>
      </c>
    </row>
    <row r="187" spans="1:25" ht="16.5" customHeight="1">
      <c r="A187" s="259">
        <v>21799</v>
      </c>
      <c r="B187" s="266" t="s">
        <v>304</v>
      </c>
      <c r="C187" s="268">
        <v>0</v>
      </c>
      <c r="D187" s="261">
        <f>SUM(E187:U187)</f>
        <v>0</v>
      </c>
      <c r="E187" s="268">
        <v>0</v>
      </c>
      <c r="F187" s="268">
        <v>0</v>
      </c>
      <c r="G187" s="269">
        <v>0</v>
      </c>
      <c r="H187" s="262">
        <v>0</v>
      </c>
      <c r="I187" s="262">
        <v>0</v>
      </c>
      <c r="J187" s="262">
        <v>0</v>
      </c>
      <c r="K187" s="268">
        <v>0</v>
      </c>
      <c r="L187" s="268">
        <v>0</v>
      </c>
      <c r="M187" s="268">
        <v>0</v>
      </c>
      <c r="N187" s="268">
        <v>0</v>
      </c>
      <c r="O187" s="261">
        <v>0</v>
      </c>
      <c r="P187" s="261">
        <v>0</v>
      </c>
      <c r="Q187" s="269">
        <v>0</v>
      </c>
      <c r="R187" s="269">
        <v>0</v>
      </c>
      <c r="S187" s="268">
        <v>0</v>
      </c>
      <c r="T187" s="261">
        <v>0</v>
      </c>
      <c r="U187" s="268">
        <v>0</v>
      </c>
      <c r="V187" s="261">
        <f>C187+D187</f>
        <v>0</v>
      </c>
      <c r="W187" s="261">
        <f>'[2]L02'!C1212</f>
        <v>0</v>
      </c>
      <c r="X187" s="261">
        <f>V187-W187</f>
        <v>0</v>
      </c>
      <c r="Y187" s="261">
        <v>0</v>
      </c>
    </row>
    <row r="188" spans="1:25" ht="16.5" customHeight="1">
      <c r="A188" s="259">
        <v>219</v>
      </c>
      <c r="B188" s="263" t="s">
        <v>81</v>
      </c>
      <c r="C188" s="261">
        <f aca="true" t="shared" si="56" ref="C188:Y188">SUM(C189:C197)</f>
        <v>0</v>
      </c>
      <c r="D188" s="264">
        <f t="shared" si="56"/>
        <v>0</v>
      </c>
      <c r="E188" s="261">
        <f t="shared" si="56"/>
        <v>0</v>
      </c>
      <c r="F188" s="261">
        <f t="shared" si="56"/>
        <v>0</v>
      </c>
      <c r="G188" s="262">
        <f t="shared" si="56"/>
        <v>0</v>
      </c>
      <c r="H188" s="262">
        <f t="shared" si="56"/>
        <v>0</v>
      </c>
      <c r="I188" s="262">
        <f t="shared" si="56"/>
        <v>0</v>
      </c>
      <c r="J188" s="262">
        <f t="shared" si="56"/>
        <v>0</v>
      </c>
      <c r="K188" s="261">
        <f t="shared" si="56"/>
        <v>0</v>
      </c>
      <c r="L188" s="261">
        <f t="shared" si="56"/>
        <v>0</v>
      </c>
      <c r="M188" s="261">
        <f t="shared" si="56"/>
        <v>0</v>
      </c>
      <c r="N188" s="261">
        <f t="shared" si="56"/>
        <v>0</v>
      </c>
      <c r="O188" s="261">
        <f t="shared" si="56"/>
        <v>0</v>
      </c>
      <c r="P188" s="261">
        <f t="shared" si="56"/>
        <v>0</v>
      </c>
      <c r="Q188" s="262">
        <f t="shared" si="56"/>
        <v>0</v>
      </c>
      <c r="R188" s="262">
        <f t="shared" si="56"/>
        <v>0</v>
      </c>
      <c r="S188" s="261">
        <f t="shared" si="56"/>
        <v>0</v>
      </c>
      <c r="T188" s="261">
        <f t="shared" si="56"/>
        <v>0</v>
      </c>
      <c r="U188" s="261">
        <f t="shared" si="56"/>
        <v>0</v>
      </c>
      <c r="V188" s="261">
        <f t="shared" si="56"/>
        <v>0</v>
      </c>
      <c r="W188" s="261">
        <f t="shared" si="56"/>
        <v>0</v>
      </c>
      <c r="X188" s="261">
        <f t="shared" si="56"/>
        <v>0</v>
      </c>
      <c r="Y188" s="261">
        <f t="shared" si="56"/>
        <v>0</v>
      </c>
    </row>
    <row r="189" spans="1:25" ht="16.5" customHeight="1">
      <c r="A189" s="259">
        <v>21901</v>
      </c>
      <c r="B189" s="266" t="s">
        <v>82</v>
      </c>
      <c r="C189" s="267">
        <v>0</v>
      </c>
      <c r="D189" s="261">
        <f aca="true" t="shared" si="57" ref="D189:D197">SUM(E189:U189)</f>
        <v>0</v>
      </c>
      <c r="E189" s="268">
        <v>0</v>
      </c>
      <c r="F189" s="268">
        <v>0</v>
      </c>
      <c r="G189" s="269">
        <v>0</v>
      </c>
      <c r="H189" s="262">
        <v>0</v>
      </c>
      <c r="I189" s="262">
        <v>0</v>
      </c>
      <c r="J189" s="262">
        <v>0</v>
      </c>
      <c r="K189" s="268">
        <v>0</v>
      </c>
      <c r="L189" s="268">
        <v>0</v>
      </c>
      <c r="M189" s="268">
        <v>0</v>
      </c>
      <c r="N189" s="268">
        <v>0</v>
      </c>
      <c r="O189" s="261">
        <v>0</v>
      </c>
      <c r="P189" s="261">
        <v>0</v>
      </c>
      <c r="Q189" s="269">
        <v>0</v>
      </c>
      <c r="R189" s="269">
        <v>0</v>
      </c>
      <c r="S189" s="268">
        <v>0</v>
      </c>
      <c r="T189" s="261">
        <v>0</v>
      </c>
      <c r="U189" s="268">
        <v>0</v>
      </c>
      <c r="V189" s="261">
        <f aca="true" t="shared" si="58" ref="V189:V197">C189+D189</f>
        <v>0</v>
      </c>
      <c r="W189" s="281">
        <f>'[2]L02'!C1215</f>
        <v>0</v>
      </c>
      <c r="X189" s="282">
        <f aca="true" t="shared" si="59" ref="X189:X197">V189-W189</f>
        <v>0</v>
      </c>
      <c r="Y189" s="265">
        <v>0</v>
      </c>
    </row>
    <row r="190" spans="1:25" ht="16.5" customHeight="1">
      <c r="A190" s="259">
        <v>21902</v>
      </c>
      <c r="B190" s="266" t="s">
        <v>83</v>
      </c>
      <c r="C190" s="268">
        <v>0</v>
      </c>
      <c r="D190" s="261">
        <f t="shared" si="57"/>
        <v>0</v>
      </c>
      <c r="E190" s="268">
        <v>0</v>
      </c>
      <c r="F190" s="268">
        <v>0</v>
      </c>
      <c r="G190" s="269">
        <v>0</v>
      </c>
      <c r="H190" s="262">
        <v>0</v>
      </c>
      <c r="I190" s="262">
        <v>0</v>
      </c>
      <c r="J190" s="262">
        <v>0</v>
      </c>
      <c r="K190" s="268">
        <v>0</v>
      </c>
      <c r="L190" s="268">
        <v>0</v>
      </c>
      <c r="M190" s="268">
        <v>0</v>
      </c>
      <c r="N190" s="268">
        <v>0</v>
      </c>
      <c r="O190" s="261">
        <v>0</v>
      </c>
      <c r="P190" s="261">
        <v>0</v>
      </c>
      <c r="Q190" s="269">
        <v>0</v>
      </c>
      <c r="R190" s="269">
        <v>0</v>
      </c>
      <c r="S190" s="268">
        <v>0</v>
      </c>
      <c r="T190" s="261">
        <v>0</v>
      </c>
      <c r="U190" s="268">
        <v>0</v>
      </c>
      <c r="V190" s="261">
        <f t="shared" si="58"/>
        <v>0</v>
      </c>
      <c r="W190" s="281">
        <f>'[2]L02'!C1216</f>
        <v>0</v>
      </c>
      <c r="X190" s="282">
        <f t="shared" si="59"/>
        <v>0</v>
      </c>
      <c r="Y190" s="265">
        <v>0</v>
      </c>
    </row>
    <row r="191" spans="1:25" ht="16.5" customHeight="1">
      <c r="A191" s="259">
        <v>21903</v>
      </c>
      <c r="B191" s="266" t="s">
        <v>84</v>
      </c>
      <c r="C191" s="268">
        <v>0</v>
      </c>
      <c r="D191" s="261">
        <f t="shared" si="57"/>
        <v>0</v>
      </c>
      <c r="E191" s="268">
        <v>0</v>
      </c>
      <c r="F191" s="268">
        <v>0</v>
      </c>
      <c r="G191" s="269">
        <v>0</v>
      </c>
      <c r="H191" s="262">
        <v>0</v>
      </c>
      <c r="I191" s="262">
        <v>0</v>
      </c>
      <c r="J191" s="262">
        <v>0</v>
      </c>
      <c r="K191" s="268">
        <v>0</v>
      </c>
      <c r="L191" s="268">
        <v>0</v>
      </c>
      <c r="M191" s="268">
        <v>0</v>
      </c>
      <c r="N191" s="268">
        <v>0</v>
      </c>
      <c r="O191" s="261">
        <v>0</v>
      </c>
      <c r="P191" s="261">
        <v>0</v>
      </c>
      <c r="Q191" s="269">
        <v>0</v>
      </c>
      <c r="R191" s="269">
        <v>0</v>
      </c>
      <c r="S191" s="268">
        <v>0</v>
      </c>
      <c r="T191" s="261">
        <v>0</v>
      </c>
      <c r="U191" s="268">
        <v>0</v>
      </c>
      <c r="V191" s="261">
        <f t="shared" si="58"/>
        <v>0</v>
      </c>
      <c r="W191" s="281">
        <f>'[2]L02'!C1217</f>
        <v>0</v>
      </c>
      <c r="X191" s="282">
        <f t="shared" si="59"/>
        <v>0</v>
      </c>
      <c r="Y191" s="265">
        <v>0</v>
      </c>
    </row>
    <row r="192" spans="1:25" ht="16.5" customHeight="1">
      <c r="A192" s="259">
        <v>21904</v>
      </c>
      <c r="B192" s="266" t="s">
        <v>85</v>
      </c>
      <c r="C192" s="268">
        <v>0</v>
      </c>
      <c r="D192" s="261">
        <f t="shared" si="57"/>
        <v>0</v>
      </c>
      <c r="E192" s="268">
        <v>0</v>
      </c>
      <c r="F192" s="268">
        <v>0</v>
      </c>
      <c r="G192" s="269">
        <v>0</v>
      </c>
      <c r="H192" s="262">
        <v>0</v>
      </c>
      <c r="I192" s="262">
        <v>0</v>
      </c>
      <c r="J192" s="262">
        <v>0</v>
      </c>
      <c r="K192" s="268">
        <v>0</v>
      </c>
      <c r="L192" s="268">
        <v>0</v>
      </c>
      <c r="M192" s="268">
        <v>0</v>
      </c>
      <c r="N192" s="268">
        <v>0</v>
      </c>
      <c r="O192" s="261">
        <v>0</v>
      </c>
      <c r="P192" s="261">
        <v>0</v>
      </c>
      <c r="Q192" s="269">
        <v>0</v>
      </c>
      <c r="R192" s="269">
        <v>0</v>
      </c>
      <c r="S192" s="268">
        <v>0</v>
      </c>
      <c r="T192" s="261">
        <v>0</v>
      </c>
      <c r="U192" s="268">
        <v>0</v>
      </c>
      <c r="V192" s="261">
        <f t="shared" si="58"/>
        <v>0</v>
      </c>
      <c r="W192" s="281">
        <f>'[2]L02'!C1218</f>
        <v>0</v>
      </c>
      <c r="X192" s="282">
        <f t="shared" si="59"/>
        <v>0</v>
      </c>
      <c r="Y192" s="265">
        <v>0</v>
      </c>
    </row>
    <row r="193" spans="1:25" ht="16.5" customHeight="1">
      <c r="A193" s="259">
        <v>21905</v>
      </c>
      <c r="B193" s="266" t="s">
        <v>86</v>
      </c>
      <c r="C193" s="268">
        <v>0</v>
      </c>
      <c r="D193" s="261">
        <f t="shared" si="57"/>
        <v>0</v>
      </c>
      <c r="E193" s="268">
        <v>0</v>
      </c>
      <c r="F193" s="268">
        <v>0</v>
      </c>
      <c r="G193" s="269">
        <v>0</v>
      </c>
      <c r="H193" s="262">
        <v>0</v>
      </c>
      <c r="I193" s="262">
        <v>0</v>
      </c>
      <c r="J193" s="262">
        <v>0</v>
      </c>
      <c r="K193" s="268">
        <v>0</v>
      </c>
      <c r="L193" s="268">
        <v>0</v>
      </c>
      <c r="M193" s="268">
        <v>0</v>
      </c>
      <c r="N193" s="268">
        <v>0</v>
      </c>
      <c r="O193" s="261">
        <v>0</v>
      </c>
      <c r="P193" s="261">
        <v>0</v>
      </c>
      <c r="Q193" s="269">
        <v>0</v>
      </c>
      <c r="R193" s="269">
        <v>0</v>
      </c>
      <c r="S193" s="268">
        <v>0</v>
      </c>
      <c r="T193" s="261">
        <v>0</v>
      </c>
      <c r="U193" s="268">
        <v>0</v>
      </c>
      <c r="V193" s="261">
        <f t="shared" si="58"/>
        <v>0</v>
      </c>
      <c r="W193" s="281">
        <f>'[2]L02'!C1219</f>
        <v>0</v>
      </c>
      <c r="X193" s="282">
        <f t="shared" si="59"/>
        <v>0</v>
      </c>
      <c r="Y193" s="265">
        <v>0</v>
      </c>
    </row>
    <row r="194" spans="1:25" ht="16.5" customHeight="1">
      <c r="A194" s="259">
        <v>21906</v>
      </c>
      <c r="B194" s="266" t="s">
        <v>2372</v>
      </c>
      <c r="C194" s="268">
        <v>0</v>
      </c>
      <c r="D194" s="261">
        <f t="shared" si="57"/>
        <v>0</v>
      </c>
      <c r="E194" s="268">
        <v>0</v>
      </c>
      <c r="F194" s="268">
        <v>0</v>
      </c>
      <c r="G194" s="269">
        <v>0</v>
      </c>
      <c r="H194" s="262">
        <v>0</v>
      </c>
      <c r="I194" s="262">
        <v>0</v>
      </c>
      <c r="J194" s="262">
        <v>0</v>
      </c>
      <c r="K194" s="268">
        <v>0</v>
      </c>
      <c r="L194" s="268">
        <v>0</v>
      </c>
      <c r="M194" s="268">
        <v>0</v>
      </c>
      <c r="N194" s="268">
        <v>0</v>
      </c>
      <c r="O194" s="261">
        <v>0</v>
      </c>
      <c r="P194" s="261">
        <v>0</v>
      </c>
      <c r="Q194" s="269">
        <v>0</v>
      </c>
      <c r="R194" s="269">
        <v>0</v>
      </c>
      <c r="S194" s="268">
        <v>0</v>
      </c>
      <c r="T194" s="261">
        <v>0</v>
      </c>
      <c r="U194" s="268">
        <v>0</v>
      </c>
      <c r="V194" s="261">
        <f t="shared" si="58"/>
        <v>0</v>
      </c>
      <c r="W194" s="281">
        <f>'[2]L02'!C1220</f>
        <v>0</v>
      </c>
      <c r="X194" s="282">
        <f t="shared" si="59"/>
        <v>0</v>
      </c>
      <c r="Y194" s="265">
        <v>0</v>
      </c>
    </row>
    <row r="195" spans="1:25" ht="16.5" customHeight="1">
      <c r="A195" s="259">
        <v>21907</v>
      </c>
      <c r="B195" s="266" t="s">
        <v>87</v>
      </c>
      <c r="C195" s="268">
        <v>0</v>
      </c>
      <c r="D195" s="261">
        <f t="shared" si="57"/>
        <v>0</v>
      </c>
      <c r="E195" s="268">
        <v>0</v>
      </c>
      <c r="F195" s="268">
        <v>0</v>
      </c>
      <c r="G195" s="269">
        <v>0</v>
      </c>
      <c r="H195" s="262">
        <v>0</v>
      </c>
      <c r="I195" s="262">
        <v>0</v>
      </c>
      <c r="J195" s="262">
        <v>0</v>
      </c>
      <c r="K195" s="268">
        <v>0</v>
      </c>
      <c r="L195" s="268">
        <v>0</v>
      </c>
      <c r="M195" s="268">
        <v>0</v>
      </c>
      <c r="N195" s="268">
        <v>0</v>
      </c>
      <c r="O195" s="261">
        <v>0</v>
      </c>
      <c r="P195" s="261">
        <v>0</v>
      </c>
      <c r="Q195" s="269">
        <v>0</v>
      </c>
      <c r="R195" s="269">
        <v>0</v>
      </c>
      <c r="S195" s="268">
        <v>0</v>
      </c>
      <c r="T195" s="261">
        <v>0</v>
      </c>
      <c r="U195" s="268">
        <v>0</v>
      </c>
      <c r="V195" s="261">
        <f t="shared" si="58"/>
        <v>0</v>
      </c>
      <c r="W195" s="281">
        <f>'[2]L02'!C1221</f>
        <v>0</v>
      </c>
      <c r="X195" s="282">
        <f t="shared" si="59"/>
        <v>0</v>
      </c>
      <c r="Y195" s="265">
        <v>0</v>
      </c>
    </row>
    <row r="196" spans="1:25" ht="16.5" customHeight="1">
      <c r="A196" s="259">
        <v>21908</v>
      </c>
      <c r="B196" s="266" t="s">
        <v>88</v>
      </c>
      <c r="C196" s="268">
        <v>0</v>
      </c>
      <c r="D196" s="261">
        <f t="shared" si="57"/>
        <v>0</v>
      </c>
      <c r="E196" s="268">
        <v>0</v>
      </c>
      <c r="F196" s="268">
        <v>0</v>
      </c>
      <c r="G196" s="269">
        <v>0</v>
      </c>
      <c r="H196" s="262">
        <v>0</v>
      </c>
      <c r="I196" s="262">
        <v>0</v>
      </c>
      <c r="J196" s="262">
        <v>0</v>
      </c>
      <c r="K196" s="268">
        <v>0</v>
      </c>
      <c r="L196" s="268">
        <v>0</v>
      </c>
      <c r="M196" s="268">
        <v>0</v>
      </c>
      <c r="N196" s="268">
        <v>0</v>
      </c>
      <c r="O196" s="261">
        <v>0</v>
      </c>
      <c r="P196" s="261">
        <v>0</v>
      </c>
      <c r="Q196" s="269">
        <v>0</v>
      </c>
      <c r="R196" s="269">
        <v>0</v>
      </c>
      <c r="S196" s="268">
        <v>0</v>
      </c>
      <c r="T196" s="261">
        <v>0</v>
      </c>
      <c r="U196" s="268">
        <v>0</v>
      </c>
      <c r="V196" s="261">
        <f t="shared" si="58"/>
        <v>0</v>
      </c>
      <c r="W196" s="281">
        <f>'[2]L02'!C1222</f>
        <v>0</v>
      </c>
      <c r="X196" s="282">
        <f t="shared" si="59"/>
        <v>0</v>
      </c>
      <c r="Y196" s="265">
        <v>0</v>
      </c>
    </row>
    <row r="197" spans="1:25" ht="16.5" customHeight="1">
      <c r="A197" s="259">
        <v>21999</v>
      </c>
      <c r="B197" s="266" t="s">
        <v>89</v>
      </c>
      <c r="C197" s="268">
        <v>0</v>
      </c>
      <c r="D197" s="261">
        <f t="shared" si="57"/>
        <v>0</v>
      </c>
      <c r="E197" s="268">
        <v>0</v>
      </c>
      <c r="F197" s="268">
        <v>0</v>
      </c>
      <c r="G197" s="269">
        <v>0</v>
      </c>
      <c r="H197" s="262">
        <v>0</v>
      </c>
      <c r="I197" s="262">
        <v>0</v>
      </c>
      <c r="J197" s="262">
        <v>0</v>
      </c>
      <c r="K197" s="268">
        <v>0</v>
      </c>
      <c r="L197" s="268">
        <v>0</v>
      </c>
      <c r="M197" s="268">
        <v>0</v>
      </c>
      <c r="N197" s="268">
        <v>0</v>
      </c>
      <c r="O197" s="261">
        <v>0</v>
      </c>
      <c r="P197" s="261">
        <v>0</v>
      </c>
      <c r="Q197" s="269">
        <v>0</v>
      </c>
      <c r="R197" s="269">
        <v>0</v>
      </c>
      <c r="S197" s="268">
        <v>0</v>
      </c>
      <c r="T197" s="261">
        <v>0</v>
      </c>
      <c r="U197" s="268">
        <v>0</v>
      </c>
      <c r="V197" s="261">
        <f t="shared" si="58"/>
        <v>0</v>
      </c>
      <c r="W197" s="281">
        <f>'[2]L02'!C1223</f>
        <v>0</v>
      </c>
      <c r="X197" s="282">
        <f t="shared" si="59"/>
        <v>0</v>
      </c>
      <c r="Y197" s="265">
        <v>0</v>
      </c>
    </row>
    <row r="198" spans="1:25" ht="16.5" customHeight="1">
      <c r="A198" s="259">
        <v>220</v>
      </c>
      <c r="B198" s="263" t="s">
        <v>90</v>
      </c>
      <c r="C198" s="261">
        <f aca="true" t="shared" si="60" ref="C198:Y198">SUM(C199,C201,C203:C206)</f>
        <v>613</v>
      </c>
      <c r="D198" s="261">
        <f t="shared" si="60"/>
        <v>813</v>
      </c>
      <c r="E198" s="261">
        <f t="shared" si="60"/>
        <v>27</v>
      </c>
      <c r="F198" s="261">
        <f t="shared" si="60"/>
        <v>0</v>
      </c>
      <c r="G198" s="262">
        <f t="shared" si="60"/>
        <v>0</v>
      </c>
      <c r="H198" s="262">
        <f t="shared" si="60"/>
        <v>492</v>
      </c>
      <c r="I198" s="262">
        <f t="shared" si="60"/>
        <v>0</v>
      </c>
      <c r="J198" s="262">
        <f t="shared" si="60"/>
        <v>0</v>
      </c>
      <c r="K198" s="261">
        <f t="shared" si="60"/>
        <v>306</v>
      </c>
      <c r="L198" s="261">
        <f t="shared" si="60"/>
        <v>-12</v>
      </c>
      <c r="M198" s="261">
        <f t="shared" si="60"/>
        <v>0</v>
      </c>
      <c r="N198" s="261">
        <f t="shared" si="60"/>
        <v>0</v>
      </c>
      <c r="O198" s="261">
        <f t="shared" si="60"/>
        <v>0</v>
      </c>
      <c r="P198" s="261">
        <f t="shared" si="60"/>
        <v>0</v>
      </c>
      <c r="Q198" s="262">
        <f t="shared" si="60"/>
        <v>0</v>
      </c>
      <c r="R198" s="262">
        <f t="shared" si="60"/>
        <v>0</v>
      </c>
      <c r="S198" s="261">
        <f t="shared" si="60"/>
        <v>0</v>
      </c>
      <c r="T198" s="261">
        <f t="shared" si="60"/>
        <v>0</v>
      </c>
      <c r="U198" s="261">
        <f t="shared" si="60"/>
        <v>0</v>
      </c>
      <c r="V198" s="261">
        <f t="shared" si="60"/>
        <v>1426</v>
      </c>
      <c r="W198" s="281">
        <f t="shared" si="60"/>
        <v>842</v>
      </c>
      <c r="X198" s="261">
        <f t="shared" si="60"/>
        <v>584</v>
      </c>
      <c r="Y198" s="261">
        <f t="shared" si="60"/>
        <v>584</v>
      </c>
    </row>
    <row r="199" spans="1:25" ht="16.5" customHeight="1">
      <c r="A199" s="259">
        <v>22001</v>
      </c>
      <c r="B199" s="266" t="s">
        <v>91</v>
      </c>
      <c r="C199" s="270">
        <v>552</v>
      </c>
      <c r="D199" s="261">
        <f aca="true" t="shared" si="61" ref="D199:D206">SUM(E199:U199)</f>
        <v>780</v>
      </c>
      <c r="E199" s="270">
        <v>12</v>
      </c>
      <c r="F199" s="270">
        <v>0</v>
      </c>
      <c r="G199" s="287">
        <v>0</v>
      </c>
      <c r="H199" s="277">
        <v>492</v>
      </c>
      <c r="I199" s="277">
        <v>0</v>
      </c>
      <c r="J199" s="277">
        <v>0</v>
      </c>
      <c r="K199" s="270">
        <v>288</v>
      </c>
      <c r="L199" s="270">
        <v>-12</v>
      </c>
      <c r="M199" s="270">
        <v>0</v>
      </c>
      <c r="N199" s="270">
        <v>0</v>
      </c>
      <c r="O199" s="281">
        <v>0</v>
      </c>
      <c r="P199" s="281">
        <v>0</v>
      </c>
      <c r="Q199" s="287">
        <v>0</v>
      </c>
      <c r="R199" s="287">
        <v>0</v>
      </c>
      <c r="S199" s="270">
        <v>0</v>
      </c>
      <c r="T199" s="281">
        <v>0</v>
      </c>
      <c r="U199" s="270">
        <v>0</v>
      </c>
      <c r="V199" s="282">
        <f aca="true" t="shared" si="62" ref="V199:V206">C199+D199</f>
        <v>1332</v>
      </c>
      <c r="W199" s="261">
        <f>'[2]L02'!C1225</f>
        <v>763</v>
      </c>
      <c r="X199" s="264">
        <f aca="true" t="shared" si="63" ref="X199:X206">V199-W199</f>
        <v>569</v>
      </c>
      <c r="Y199" s="281">
        <v>569</v>
      </c>
    </row>
    <row r="200" spans="1:25" s="280" customFormat="1" ht="16.5" customHeight="1">
      <c r="A200" s="259">
        <v>2200120</v>
      </c>
      <c r="B200" s="284" t="s">
        <v>305</v>
      </c>
      <c r="C200" s="268">
        <v>140</v>
      </c>
      <c r="D200" s="264">
        <f t="shared" si="61"/>
        <v>425</v>
      </c>
      <c r="E200" s="268">
        <v>0</v>
      </c>
      <c r="F200" s="268">
        <v>0</v>
      </c>
      <c r="G200" s="269">
        <v>0</v>
      </c>
      <c r="H200" s="262">
        <v>437</v>
      </c>
      <c r="I200" s="262">
        <v>0</v>
      </c>
      <c r="J200" s="262">
        <v>0</v>
      </c>
      <c r="K200" s="268">
        <v>0</v>
      </c>
      <c r="L200" s="268">
        <v>-12</v>
      </c>
      <c r="M200" s="268">
        <v>0</v>
      </c>
      <c r="N200" s="268">
        <v>0</v>
      </c>
      <c r="O200" s="261">
        <v>0</v>
      </c>
      <c r="P200" s="261">
        <v>0</v>
      </c>
      <c r="Q200" s="269">
        <v>0</v>
      </c>
      <c r="R200" s="269">
        <v>0</v>
      </c>
      <c r="S200" s="268">
        <v>0</v>
      </c>
      <c r="T200" s="261">
        <v>0</v>
      </c>
      <c r="U200" s="268">
        <v>0</v>
      </c>
      <c r="V200" s="282">
        <f t="shared" si="62"/>
        <v>565</v>
      </c>
      <c r="W200" s="261">
        <f>'[2]L02'!C1243</f>
        <v>17</v>
      </c>
      <c r="X200" s="264">
        <f t="shared" si="63"/>
        <v>548</v>
      </c>
      <c r="Y200" s="261">
        <v>548</v>
      </c>
    </row>
    <row r="201" spans="1:25" ht="16.5" customHeight="1">
      <c r="A201" s="259">
        <v>22002</v>
      </c>
      <c r="B201" s="266" t="s">
        <v>108</v>
      </c>
      <c r="C201" s="267">
        <v>0</v>
      </c>
      <c r="D201" s="261">
        <f t="shared" si="61"/>
        <v>15</v>
      </c>
      <c r="E201" s="267">
        <v>15</v>
      </c>
      <c r="F201" s="267">
        <v>0</v>
      </c>
      <c r="G201" s="288">
        <v>0</v>
      </c>
      <c r="H201" s="279">
        <v>0</v>
      </c>
      <c r="I201" s="279">
        <v>0</v>
      </c>
      <c r="J201" s="279">
        <v>0</v>
      </c>
      <c r="K201" s="267">
        <v>0</v>
      </c>
      <c r="L201" s="267">
        <v>0</v>
      </c>
      <c r="M201" s="267">
        <v>0</v>
      </c>
      <c r="N201" s="267">
        <v>0</v>
      </c>
      <c r="O201" s="265">
        <v>0</v>
      </c>
      <c r="P201" s="265">
        <v>0</v>
      </c>
      <c r="Q201" s="288">
        <v>0</v>
      </c>
      <c r="R201" s="288">
        <v>0</v>
      </c>
      <c r="S201" s="267">
        <v>0</v>
      </c>
      <c r="T201" s="265">
        <v>0</v>
      </c>
      <c r="U201" s="267">
        <v>0</v>
      </c>
      <c r="V201" s="261">
        <f t="shared" si="62"/>
        <v>15</v>
      </c>
      <c r="W201" s="265">
        <f>'[2]L02'!C1246</f>
        <v>0</v>
      </c>
      <c r="X201" s="261">
        <f t="shared" si="63"/>
        <v>15</v>
      </c>
      <c r="Y201" s="265">
        <v>15</v>
      </c>
    </row>
    <row r="202" spans="1:25" ht="16.5" customHeight="1">
      <c r="A202" s="259">
        <v>2200214</v>
      </c>
      <c r="B202" s="266" t="s">
        <v>306</v>
      </c>
      <c r="C202" s="268">
        <v>0</v>
      </c>
      <c r="D202" s="261">
        <f t="shared" si="61"/>
        <v>0</v>
      </c>
      <c r="E202" s="268">
        <v>0</v>
      </c>
      <c r="F202" s="268">
        <v>0</v>
      </c>
      <c r="G202" s="269">
        <v>0</v>
      </c>
      <c r="H202" s="262">
        <v>0</v>
      </c>
      <c r="I202" s="262">
        <v>0</v>
      </c>
      <c r="J202" s="262">
        <v>0</v>
      </c>
      <c r="K202" s="268">
        <v>0</v>
      </c>
      <c r="L202" s="268">
        <v>0</v>
      </c>
      <c r="M202" s="268">
        <v>0</v>
      </c>
      <c r="N202" s="268">
        <v>0</v>
      </c>
      <c r="O202" s="261">
        <v>0</v>
      </c>
      <c r="P202" s="261">
        <v>0</v>
      </c>
      <c r="Q202" s="269">
        <v>0</v>
      </c>
      <c r="R202" s="269">
        <v>0</v>
      </c>
      <c r="S202" s="268">
        <v>0</v>
      </c>
      <c r="T202" s="261">
        <v>0</v>
      </c>
      <c r="U202" s="268">
        <v>0</v>
      </c>
      <c r="V202" s="261">
        <f t="shared" si="62"/>
        <v>0</v>
      </c>
      <c r="W202" s="261">
        <f>'[2]L02'!C1260</f>
        <v>0</v>
      </c>
      <c r="X202" s="261">
        <f t="shared" si="63"/>
        <v>0</v>
      </c>
      <c r="Y202" s="261">
        <v>0</v>
      </c>
    </row>
    <row r="203" spans="1:25" ht="16.5" customHeight="1">
      <c r="A203" s="259">
        <v>22003</v>
      </c>
      <c r="B203" s="266" t="s">
        <v>124</v>
      </c>
      <c r="C203" s="268">
        <v>0</v>
      </c>
      <c r="D203" s="261">
        <f t="shared" si="61"/>
        <v>0</v>
      </c>
      <c r="E203" s="268">
        <v>0</v>
      </c>
      <c r="F203" s="268">
        <v>0</v>
      </c>
      <c r="G203" s="269">
        <v>0</v>
      </c>
      <c r="H203" s="262">
        <v>0</v>
      </c>
      <c r="I203" s="262">
        <v>0</v>
      </c>
      <c r="J203" s="262">
        <v>0</v>
      </c>
      <c r="K203" s="268">
        <v>0</v>
      </c>
      <c r="L203" s="268">
        <v>0</v>
      </c>
      <c r="M203" s="268">
        <v>0</v>
      </c>
      <c r="N203" s="268">
        <v>0</v>
      </c>
      <c r="O203" s="261">
        <v>0</v>
      </c>
      <c r="P203" s="261">
        <v>0</v>
      </c>
      <c r="Q203" s="269">
        <v>0</v>
      </c>
      <c r="R203" s="269">
        <v>0</v>
      </c>
      <c r="S203" s="268">
        <v>0</v>
      </c>
      <c r="T203" s="261">
        <v>0</v>
      </c>
      <c r="U203" s="268">
        <v>0</v>
      </c>
      <c r="V203" s="261">
        <f t="shared" si="62"/>
        <v>0</v>
      </c>
      <c r="W203" s="261">
        <f>'[2]L02'!C1266</f>
        <v>0</v>
      </c>
      <c r="X203" s="261">
        <f t="shared" si="63"/>
        <v>0</v>
      </c>
      <c r="Y203" s="261">
        <v>0</v>
      </c>
    </row>
    <row r="204" spans="1:25" ht="16.5" customHeight="1">
      <c r="A204" s="259">
        <v>22004</v>
      </c>
      <c r="B204" s="266" t="s">
        <v>129</v>
      </c>
      <c r="C204" s="268">
        <v>29</v>
      </c>
      <c r="D204" s="261">
        <f t="shared" si="61"/>
        <v>13</v>
      </c>
      <c r="E204" s="268">
        <v>0</v>
      </c>
      <c r="F204" s="268">
        <v>0</v>
      </c>
      <c r="G204" s="269">
        <v>0</v>
      </c>
      <c r="H204" s="262">
        <v>0</v>
      </c>
      <c r="I204" s="262">
        <v>0</v>
      </c>
      <c r="J204" s="262">
        <v>0</v>
      </c>
      <c r="K204" s="268">
        <v>13</v>
      </c>
      <c r="L204" s="268">
        <v>0</v>
      </c>
      <c r="M204" s="268">
        <v>0</v>
      </c>
      <c r="N204" s="268">
        <v>0</v>
      </c>
      <c r="O204" s="261">
        <v>0</v>
      </c>
      <c r="P204" s="261">
        <v>0</v>
      </c>
      <c r="Q204" s="269">
        <v>0</v>
      </c>
      <c r="R204" s="269">
        <v>0</v>
      </c>
      <c r="S204" s="268">
        <v>0</v>
      </c>
      <c r="T204" s="261">
        <v>0</v>
      </c>
      <c r="U204" s="268">
        <v>0</v>
      </c>
      <c r="V204" s="261">
        <f t="shared" si="62"/>
        <v>42</v>
      </c>
      <c r="W204" s="261">
        <f>'[2]L02'!C1275</f>
        <v>42</v>
      </c>
      <c r="X204" s="261">
        <f t="shared" si="63"/>
        <v>0</v>
      </c>
      <c r="Y204" s="261">
        <v>0</v>
      </c>
    </row>
    <row r="205" spans="1:25" ht="16.5" customHeight="1">
      <c r="A205" s="259">
        <v>22005</v>
      </c>
      <c r="B205" s="266" t="s">
        <v>139</v>
      </c>
      <c r="C205" s="270">
        <v>32</v>
      </c>
      <c r="D205" s="261">
        <f t="shared" si="61"/>
        <v>5</v>
      </c>
      <c r="E205" s="268">
        <v>0</v>
      </c>
      <c r="F205" s="268">
        <v>0</v>
      </c>
      <c r="G205" s="269">
        <v>0</v>
      </c>
      <c r="H205" s="262">
        <v>0</v>
      </c>
      <c r="I205" s="262">
        <v>0</v>
      </c>
      <c r="J205" s="262">
        <v>0</v>
      </c>
      <c r="K205" s="268">
        <v>5</v>
      </c>
      <c r="L205" s="268">
        <v>0</v>
      </c>
      <c r="M205" s="268">
        <v>0</v>
      </c>
      <c r="N205" s="268">
        <v>0</v>
      </c>
      <c r="O205" s="261">
        <v>0</v>
      </c>
      <c r="P205" s="261">
        <v>0</v>
      </c>
      <c r="Q205" s="269">
        <v>0</v>
      </c>
      <c r="R205" s="269">
        <v>0</v>
      </c>
      <c r="S205" s="268">
        <v>0</v>
      </c>
      <c r="T205" s="261">
        <v>0</v>
      </c>
      <c r="U205" s="268">
        <v>0</v>
      </c>
      <c r="V205" s="261">
        <f t="shared" si="62"/>
        <v>37</v>
      </c>
      <c r="W205" s="261">
        <f>'[2]L02'!C1288</f>
        <v>37</v>
      </c>
      <c r="X205" s="261">
        <f t="shared" si="63"/>
        <v>0</v>
      </c>
      <c r="Y205" s="261">
        <v>0</v>
      </c>
    </row>
    <row r="206" spans="1:25" ht="16.5" customHeight="1">
      <c r="A206" s="259">
        <v>22099</v>
      </c>
      <c r="B206" s="266" t="s">
        <v>152</v>
      </c>
      <c r="C206" s="268">
        <v>0</v>
      </c>
      <c r="D206" s="261">
        <f t="shared" si="61"/>
        <v>0</v>
      </c>
      <c r="E206" s="268">
        <v>0</v>
      </c>
      <c r="F206" s="268">
        <v>0</v>
      </c>
      <c r="G206" s="269">
        <v>0</v>
      </c>
      <c r="H206" s="262">
        <v>0</v>
      </c>
      <c r="I206" s="262">
        <v>0</v>
      </c>
      <c r="J206" s="262">
        <v>0</v>
      </c>
      <c r="K206" s="268">
        <v>0</v>
      </c>
      <c r="L206" s="268">
        <v>0</v>
      </c>
      <c r="M206" s="268">
        <v>0</v>
      </c>
      <c r="N206" s="268">
        <v>0</v>
      </c>
      <c r="O206" s="261">
        <v>0</v>
      </c>
      <c r="P206" s="282">
        <v>0</v>
      </c>
      <c r="Q206" s="274">
        <v>0</v>
      </c>
      <c r="R206" s="269">
        <v>0</v>
      </c>
      <c r="S206" s="268">
        <v>0</v>
      </c>
      <c r="T206" s="261">
        <v>0</v>
      </c>
      <c r="U206" s="268">
        <v>0</v>
      </c>
      <c r="V206" s="261">
        <f t="shared" si="62"/>
        <v>0</v>
      </c>
      <c r="W206" s="261">
        <f>'[2]L02'!C1304</f>
        <v>0</v>
      </c>
      <c r="X206" s="261">
        <f t="shared" si="63"/>
        <v>0</v>
      </c>
      <c r="Y206" s="261">
        <v>0</v>
      </c>
    </row>
    <row r="207" spans="1:25" s="257" customFormat="1" ht="16.5" customHeight="1">
      <c r="A207" s="259">
        <v>221</v>
      </c>
      <c r="B207" s="263" t="s">
        <v>153</v>
      </c>
      <c r="C207" s="265">
        <f aca="true" t="shared" si="64" ref="C207:Y207">SUM(C208:C210)</f>
        <v>1646</v>
      </c>
      <c r="D207" s="261">
        <f t="shared" si="64"/>
        <v>9474</v>
      </c>
      <c r="E207" s="261">
        <f t="shared" si="64"/>
        <v>8776</v>
      </c>
      <c r="F207" s="261">
        <f t="shared" si="64"/>
        <v>0</v>
      </c>
      <c r="G207" s="262">
        <f t="shared" si="64"/>
        <v>360</v>
      </c>
      <c r="H207" s="262">
        <f t="shared" si="64"/>
        <v>134</v>
      </c>
      <c r="I207" s="262">
        <f t="shared" si="64"/>
        <v>0</v>
      </c>
      <c r="J207" s="262">
        <f t="shared" si="64"/>
        <v>0</v>
      </c>
      <c r="K207" s="261">
        <f t="shared" si="64"/>
        <v>-1451</v>
      </c>
      <c r="L207" s="261">
        <f t="shared" si="64"/>
        <v>0</v>
      </c>
      <c r="M207" s="261">
        <f t="shared" si="64"/>
        <v>0</v>
      </c>
      <c r="N207" s="261">
        <f t="shared" si="64"/>
        <v>1655</v>
      </c>
      <c r="O207" s="261">
        <f t="shared" si="64"/>
        <v>0</v>
      </c>
      <c r="P207" s="261">
        <f t="shared" si="64"/>
        <v>0</v>
      </c>
      <c r="Q207" s="262">
        <f t="shared" si="64"/>
        <v>0</v>
      </c>
      <c r="R207" s="262">
        <f t="shared" si="64"/>
        <v>0</v>
      </c>
      <c r="S207" s="261">
        <f t="shared" si="64"/>
        <v>0</v>
      </c>
      <c r="T207" s="261">
        <f t="shared" si="64"/>
        <v>0</v>
      </c>
      <c r="U207" s="261">
        <f t="shared" si="64"/>
        <v>0</v>
      </c>
      <c r="V207" s="261">
        <f t="shared" si="64"/>
        <v>11120</v>
      </c>
      <c r="W207" s="261">
        <f t="shared" si="64"/>
        <v>11113</v>
      </c>
      <c r="X207" s="261">
        <f t="shared" si="64"/>
        <v>7</v>
      </c>
      <c r="Y207" s="261">
        <f t="shared" si="64"/>
        <v>7</v>
      </c>
    </row>
    <row r="208" spans="1:25" ht="16.5" customHeight="1">
      <c r="A208" s="259">
        <v>22101</v>
      </c>
      <c r="B208" s="266" t="s">
        <v>154</v>
      </c>
      <c r="C208" s="268">
        <v>0</v>
      </c>
      <c r="D208" s="261">
        <f>SUM(E208:U208)</f>
        <v>10925</v>
      </c>
      <c r="E208" s="268">
        <v>8776</v>
      </c>
      <c r="F208" s="268">
        <v>0</v>
      </c>
      <c r="G208" s="269">
        <v>360</v>
      </c>
      <c r="H208" s="262">
        <v>134</v>
      </c>
      <c r="I208" s="262">
        <v>0</v>
      </c>
      <c r="J208" s="262">
        <v>0</v>
      </c>
      <c r="K208" s="268">
        <v>0</v>
      </c>
      <c r="L208" s="268">
        <v>0</v>
      </c>
      <c r="M208" s="268">
        <v>0</v>
      </c>
      <c r="N208" s="268">
        <v>1655</v>
      </c>
      <c r="O208" s="261">
        <v>0</v>
      </c>
      <c r="P208" s="261">
        <v>0</v>
      </c>
      <c r="Q208" s="269">
        <v>0</v>
      </c>
      <c r="R208" s="269">
        <v>0</v>
      </c>
      <c r="S208" s="268">
        <v>0</v>
      </c>
      <c r="T208" s="261">
        <v>0</v>
      </c>
      <c r="U208" s="268">
        <v>0</v>
      </c>
      <c r="V208" s="261">
        <f>C208+D208</f>
        <v>10925</v>
      </c>
      <c r="W208" s="261">
        <f>'[2]L02'!C1306</f>
        <v>10918</v>
      </c>
      <c r="X208" s="261">
        <f>V208-W208</f>
        <v>7</v>
      </c>
      <c r="Y208" s="261">
        <v>7</v>
      </c>
    </row>
    <row r="209" spans="1:25" ht="16.5" customHeight="1">
      <c r="A209" s="259">
        <v>22102</v>
      </c>
      <c r="B209" s="266" t="s">
        <v>162</v>
      </c>
      <c r="C209" s="268">
        <v>1454</v>
      </c>
      <c r="D209" s="261">
        <f>SUM(E209:U209)</f>
        <v>-1439</v>
      </c>
      <c r="E209" s="268">
        <v>0</v>
      </c>
      <c r="F209" s="268">
        <v>0</v>
      </c>
      <c r="G209" s="269">
        <v>0</v>
      </c>
      <c r="H209" s="262">
        <v>0</v>
      </c>
      <c r="I209" s="262">
        <v>0</v>
      </c>
      <c r="J209" s="262">
        <v>0</v>
      </c>
      <c r="K209" s="268">
        <v>-1439</v>
      </c>
      <c r="L209" s="268">
        <v>0</v>
      </c>
      <c r="M209" s="268">
        <v>0</v>
      </c>
      <c r="N209" s="268">
        <v>0</v>
      </c>
      <c r="O209" s="261">
        <v>0</v>
      </c>
      <c r="P209" s="261">
        <v>0</v>
      </c>
      <c r="Q209" s="269">
        <v>0</v>
      </c>
      <c r="R209" s="269">
        <v>0</v>
      </c>
      <c r="S209" s="268">
        <v>0</v>
      </c>
      <c r="T209" s="261">
        <v>0</v>
      </c>
      <c r="U209" s="268">
        <v>0</v>
      </c>
      <c r="V209" s="261">
        <f>C209+D209</f>
        <v>15</v>
      </c>
      <c r="W209" s="261">
        <f>'[2]L02'!C1315</f>
        <v>15</v>
      </c>
      <c r="X209" s="261">
        <f>V209-W209</f>
        <v>0</v>
      </c>
      <c r="Y209" s="261">
        <v>0</v>
      </c>
    </row>
    <row r="210" spans="1:25" ht="16.5" customHeight="1">
      <c r="A210" s="259">
        <v>22103</v>
      </c>
      <c r="B210" s="266" t="s">
        <v>166</v>
      </c>
      <c r="C210" s="268">
        <v>192</v>
      </c>
      <c r="D210" s="261">
        <f>SUM(E210:U210)</f>
        <v>-12</v>
      </c>
      <c r="E210" s="268">
        <v>0</v>
      </c>
      <c r="F210" s="268">
        <v>0</v>
      </c>
      <c r="G210" s="269">
        <v>0</v>
      </c>
      <c r="H210" s="277">
        <v>0</v>
      </c>
      <c r="I210" s="262">
        <v>0</v>
      </c>
      <c r="J210" s="262">
        <v>0</v>
      </c>
      <c r="K210" s="268">
        <v>-12</v>
      </c>
      <c r="L210" s="268">
        <v>0</v>
      </c>
      <c r="M210" s="268">
        <v>0</v>
      </c>
      <c r="N210" s="268">
        <v>0</v>
      </c>
      <c r="O210" s="261">
        <v>0</v>
      </c>
      <c r="P210" s="261">
        <v>0</v>
      </c>
      <c r="Q210" s="269">
        <v>0</v>
      </c>
      <c r="R210" s="269">
        <v>0</v>
      </c>
      <c r="S210" s="268">
        <v>0</v>
      </c>
      <c r="T210" s="261">
        <v>0</v>
      </c>
      <c r="U210" s="268">
        <v>0</v>
      </c>
      <c r="V210" s="261">
        <f>C210+D210</f>
        <v>180</v>
      </c>
      <c r="W210" s="261">
        <f>'[2]L02'!C1319</f>
        <v>180</v>
      </c>
      <c r="X210" s="261">
        <f>V210-W210</f>
        <v>0</v>
      </c>
      <c r="Y210" s="261">
        <v>0</v>
      </c>
    </row>
    <row r="211" spans="1:25" ht="16.5" customHeight="1">
      <c r="A211" s="259">
        <v>222</v>
      </c>
      <c r="B211" s="263" t="s">
        <v>169</v>
      </c>
      <c r="C211" s="261">
        <f aca="true" t="shared" si="65" ref="C211:Y211">SUM(C212:C216)</f>
        <v>121</v>
      </c>
      <c r="D211" s="261">
        <f t="shared" si="65"/>
        <v>361</v>
      </c>
      <c r="E211" s="261">
        <f t="shared" si="65"/>
        <v>175</v>
      </c>
      <c r="F211" s="261">
        <f t="shared" si="65"/>
        <v>0</v>
      </c>
      <c r="G211" s="262">
        <f t="shared" si="65"/>
        <v>120</v>
      </c>
      <c r="H211" s="262">
        <f t="shared" si="65"/>
        <v>0</v>
      </c>
      <c r="I211" s="262">
        <f t="shared" si="65"/>
        <v>0</v>
      </c>
      <c r="J211" s="262">
        <f t="shared" si="65"/>
        <v>0</v>
      </c>
      <c r="K211" s="261">
        <f t="shared" si="65"/>
        <v>66</v>
      </c>
      <c r="L211" s="261">
        <f t="shared" si="65"/>
        <v>0</v>
      </c>
      <c r="M211" s="261">
        <f t="shared" si="65"/>
        <v>0</v>
      </c>
      <c r="N211" s="261">
        <f t="shared" si="65"/>
        <v>0</v>
      </c>
      <c r="O211" s="261">
        <f t="shared" si="65"/>
        <v>0</v>
      </c>
      <c r="P211" s="261">
        <f t="shared" si="65"/>
        <v>0</v>
      </c>
      <c r="Q211" s="262">
        <f t="shared" si="65"/>
        <v>0</v>
      </c>
      <c r="R211" s="262">
        <f t="shared" si="65"/>
        <v>0</v>
      </c>
      <c r="S211" s="261">
        <f t="shared" si="65"/>
        <v>0</v>
      </c>
      <c r="T211" s="261">
        <f t="shared" si="65"/>
        <v>0</v>
      </c>
      <c r="U211" s="261">
        <f t="shared" si="65"/>
        <v>0</v>
      </c>
      <c r="V211" s="261">
        <f t="shared" si="65"/>
        <v>482</v>
      </c>
      <c r="W211" s="261">
        <f t="shared" si="65"/>
        <v>379</v>
      </c>
      <c r="X211" s="261">
        <f t="shared" si="65"/>
        <v>103</v>
      </c>
      <c r="Y211" s="261">
        <f t="shared" si="65"/>
        <v>103</v>
      </c>
    </row>
    <row r="212" spans="1:25" ht="16.5" customHeight="1">
      <c r="A212" s="259">
        <v>22201</v>
      </c>
      <c r="B212" s="266" t="s">
        <v>170</v>
      </c>
      <c r="C212" s="268">
        <v>121</v>
      </c>
      <c r="D212" s="261">
        <f aca="true" t="shared" si="66" ref="D212:D217">SUM(E212:U212)</f>
        <v>143</v>
      </c>
      <c r="E212" s="268">
        <v>4</v>
      </c>
      <c r="F212" s="268">
        <v>0</v>
      </c>
      <c r="G212" s="269">
        <v>120</v>
      </c>
      <c r="H212" s="279">
        <v>0</v>
      </c>
      <c r="I212" s="262">
        <v>0</v>
      </c>
      <c r="J212" s="262">
        <v>0</v>
      </c>
      <c r="K212" s="268">
        <v>19</v>
      </c>
      <c r="L212" s="268">
        <v>0</v>
      </c>
      <c r="M212" s="268">
        <v>0</v>
      </c>
      <c r="N212" s="268">
        <v>0</v>
      </c>
      <c r="O212" s="261">
        <v>0</v>
      </c>
      <c r="P212" s="261">
        <v>0</v>
      </c>
      <c r="Q212" s="269">
        <v>0</v>
      </c>
      <c r="R212" s="269">
        <v>0</v>
      </c>
      <c r="S212" s="268">
        <v>0</v>
      </c>
      <c r="T212" s="261">
        <v>0</v>
      </c>
      <c r="U212" s="268">
        <v>0</v>
      </c>
      <c r="V212" s="261">
        <f aca="true" t="shared" si="67" ref="V212:V217">C212+D212</f>
        <v>264</v>
      </c>
      <c r="W212" s="261">
        <f>'[2]L02'!C1323</f>
        <v>264</v>
      </c>
      <c r="X212" s="261">
        <f aca="true" t="shared" si="68" ref="X212:X217">V212-W212</f>
        <v>0</v>
      </c>
      <c r="Y212" s="261">
        <v>0</v>
      </c>
    </row>
    <row r="213" spans="1:25" s="257" customFormat="1" ht="16.5" customHeight="1">
      <c r="A213" s="259">
        <v>22202</v>
      </c>
      <c r="B213" s="266" t="s">
        <v>181</v>
      </c>
      <c r="C213" s="268">
        <v>0</v>
      </c>
      <c r="D213" s="261">
        <f t="shared" si="66"/>
        <v>0</v>
      </c>
      <c r="E213" s="268">
        <v>0</v>
      </c>
      <c r="F213" s="268">
        <v>0</v>
      </c>
      <c r="G213" s="269">
        <v>0</v>
      </c>
      <c r="H213" s="262">
        <v>0</v>
      </c>
      <c r="I213" s="262">
        <v>0</v>
      </c>
      <c r="J213" s="262">
        <v>0</v>
      </c>
      <c r="K213" s="268">
        <v>0</v>
      </c>
      <c r="L213" s="268">
        <v>0</v>
      </c>
      <c r="M213" s="268">
        <v>0</v>
      </c>
      <c r="N213" s="268">
        <v>0</v>
      </c>
      <c r="O213" s="261">
        <v>0</v>
      </c>
      <c r="P213" s="281">
        <v>0</v>
      </c>
      <c r="Q213" s="269">
        <v>0</v>
      </c>
      <c r="R213" s="269">
        <v>0</v>
      </c>
      <c r="S213" s="268">
        <v>0</v>
      </c>
      <c r="T213" s="261">
        <v>0</v>
      </c>
      <c r="U213" s="268">
        <v>0</v>
      </c>
      <c r="V213" s="261">
        <f t="shared" si="67"/>
        <v>0</v>
      </c>
      <c r="W213" s="261">
        <f>'[2]L02'!C1338</f>
        <v>0</v>
      </c>
      <c r="X213" s="261">
        <f t="shared" si="68"/>
        <v>0</v>
      </c>
      <c r="Y213" s="261">
        <v>0</v>
      </c>
    </row>
    <row r="214" spans="1:25" s="257" customFormat="1" ht="16.5" customHeight="1">
      <c r="A214" s="259">
        <v>22203</v>
      </c>
      <c r="B214" s="266" t="s">
        <v>191</v>
      </c>
      <c r="C214" s="268">
        <v>0</v>
      </c>
      <c r="D214" s="261">
        <f t="shared" si="66"/>
        <v>0</v>
      </c>
      <c r="E214" s="268">
        <v>0</v>
      </c>
      <c r="F214" s="268">
        <v>0</v>
      </c>
      <c r="G214" s="269">
        <v>0</v>
      </c>
      <c r="H214" s="262">
        <v>0</v>
      </c>
      <c r="I214" s="262">
        <v>0</v>
      </c>
      <c r="J214" s="262">
        <v>0</v>
      </c>
      <c r="K214" s="268">
        <v>0</v>
      </c>
      <c r="L214" s="268">
        <v>0</v>
      </c>
      <c r="M214" s="268">
        <v>0</v>
      </c>
      <c r="N214" s="268">
        <v>0</v>
      </c>
      <c r="O214" s="282">
        <v>0</v>
      </c>
      <c r="P214" s="261">
        <v>0</v>
      </c>
      <c r="Q214" s="269">
        <v>0</v>
      </c>
      <c r="R214" s="269">
        <v>0</v>
      </c>
      <c r="S214" s="268">
        <v>0</v>
      </c>
      <c r="T214" s="261">
        <v>0</v>
      </c>
      <c r="U214" s="268">
        <v>0</v>
      </c>
      <c r="V214" s="261">
        <f t="shared" si="67"/>
        <v>0</v>
      </c>
      <c r="W214" s="261">
        <f>'[2]L02'!C1352</f>
        <v>0</v>
      </c>
      <c r="X214" s="261">
        <f t="shared" si="68"/>
        <v>0</v>
      </c>
      <c r="Y214" s="261">
        <v>0</v>
      </c>
    </row>
    <row r="215" spans="1:25" s="257" customFormat="1" ht="16.5" customHeight="1">
      <c r="A215" s="259">
        <v>22204</v>
      </c>
      <c r="B215" s="266" t="s">
        <v>197</v>
      </c>
      <c r="C215" s="270">
        <v>0</v>
      </c>
      <c r="D215" s="261">
        <f t="shared" si="66"/>
        <v>218</v>
      </c>
      <c r="E215" s="268">
        <v>171</v>
      </c>
      <c r="F215" s="268">
        <v>0</v>
      </c>
      <c r="G215" s="269">
        <v>0</v>
      </c>
      <c r="H215" s="262">
        <v>0</v>
      </c>
      <c r="I215" s="262">
        <v>0</v>
      </c>
      <c r="J215" s="262">
        <v>0</v>
      </c>
      <c r="K215" s="268">
        <v>47</v>
      </c>
      <c r="L215" s="268">
        <v>0</v>
      </c>
      <c r="M215" s="268">
        <v>0</v>
      </c>
      <c r="N215" s="268">
        <v>0</v>
      </c>
      <c r="O215" s="261">
        <v>0</v>
      </c>
      <c r="P215" s="265">
        <v>0</v>
      </c>
      <c r="Q215" s="269">
        <v>0</v>
      </c>
      <c r="R215" s="269">
        <v>0</v>
      </c>
      <c r="S215" s="268">
        <v>0</v>
      </c>
      <c r="T215" s="261">
        <v>0</v>
      </c>
      <c r="U215" s="268">
        <v>0</v>
      </c>
      <c r="V215" s="261">
        <f t="shared" si="67"/>
        <v>218</v>
      </c>
      <c r="W215" s="261">
        <f>'[2]L02'!C1358</f>
        <v>115</v>
      </c>
      <c r="X215" s="261">
        <f t="shared" si="68"/>
        <v>103</v>
      </c>
      <c r="Y215" s="261">
        <v>103</v>
      </c>
    </row>
    <row r="216" spans="1:25" s="257" customFormat="1" ht="16.5" customHeight="1">
      <c r="A216" s="259">
        <v>22205</v>
      </c>
      <c r="B216" s="266" t="s">
        <v>203</v>
      </c>
      <c r="C216" s="268">
        <v>0</v>
      </c>
      <c r="D216" s="264">
        <f t="shared" si="66"/>
        <v>0</v>
      </c>
      <c r="E216" s="268">
        <v>0</v>
      </c>
      <c r="F216" s="268">
        <v>0</v>
      </c>
      <c r="G216" s="269">
        <v>0</v>
      </c>
      <c r="H216" s="262">
        <v>0</v>
      </c>
      <c r="I216" s="262">
        <v>0</v>
      </c>
      <c r="J216" s="262">
        <v>0</v>
      </c>
      <c r="K216" s="268">
        <v>0</v>
      </c>
      <c r="L216" s="268">
        <v>0</v>
      </c>
      <c r="M216" s="268">
        <v>0</v>
      </c>
      <c r="N216" s="268">
        <v>0</v>
      </c>
      <c r="O216" s="261">
        <v>0</v>
      </c>
      <c r="P216" s="261">
        <v>0</v>
      </c>
      <c r="Q216" s="269">
        <v>0</v>
      </c>
      <c r="R216" s="269">
        <v>0</v>
      </c>
      <c r="S216" s="268">
        <v>0</v>
      </c>
      <c r="T216" s="261">
        <v>0</v>
      </c>
      <c r="U216" s="268">
        <v>0</v>
      </c>
      <c r="V216" s="261">
        <f t="shared" si="67"/>
        <v>0</v>
      </c>
      <c r="W216" s="261">
        <f>'[2]L02'!C1364</f>
        <v>0</v>
      </c>
      <c r="X216" s="261">
        <f t="shared" si="68"/>
        <v>0</v>
      </c>
      <c r="Y216" s="261">
        <v>0</v>
      </c>
    </row>
    <row r="217" spans="1:25" ht="16.5" customHeight="1">
      <c r="A217" s="259">
        <v>227</v>
      </c>
      <c r="B217" s="263" t="s">
        <v>307</v>
      </c>
      <c r="C217" s="267">
        <v>850</v>
      </c>
      <c r="D217" s="261">
        <f t="shared" si="66"/>
        <v>-850</v>
      </c>
      <c r="E217" s="268">
        <v>0</v>
      </c>
      <c r="F217" s="268">
        <v>0</v>
      </c>
      <c r="G217" s="269">
        <v>0</v>
      </c>
      <c r="H217" s="262">
        <v>0</v>
      </c>
      <c r="I217" s="262">
        <v>0</v>
      </c>
      <c r="J217" s="262">
        <v>-850</v>
      </c>
      <c r="K217" s="268">
        <v>0</v>
      </c>
      <c r="L217" s="268">
        <v>0</v>
      </c>
      <c r="M217" s="268">
        <v>0</v>
      </c>
      <c r="N217" s="268">
        <v>0</v>
      </c>
      <c r="O217" s="261">
        <v>0</v>
      </c>
      <c r="P217" s="261">
        <v>0</v>
      </c>
      <c r="Q217" s="269">
        <v>0</v>
      </c>
      <c r="R217" s="269">
        <v>0</v>
      </c>
      <c r="S217" s="268">
        <v>0</v>
      </c>
      <c r="T217" s="261">
        <v>0</v>
      </c>
      <c r="U217" s="268">
        <v>0</v>
      </c>
      <c r="V217" s="261">
        <f t="shared" si="67"/>
        <v>0</v>
      </c>
      <c r="W217" s="261">
        <v>0</v>
      </c>
      <c r="X217" s="261">
        <f t="shared" si="68"/>
        <v>0</v>
      </c>
      <c r="Y217" s="261">
        <v>0</v>
      </c>
    </row>
    <row r="218" spans="1:25" ht="16.5" customHeight="1">
      <c r="A218" s="259">
        <v>229</v>
      </c>
      <c r="B218" s="263" t="s">
        <v>215</v>
      </c>
      <c r="C218" s="261">
        <f aca="true" t="shared" si="69" ref="C218:Y218">SUM(C219:C220)</f>
        <v>10491</v>
      </c>
      <c r="D218" s="261">
        <f t="shared" si="69"/>
        <v>-10188</v>
      </c>
      <c r="E218" s="261">
        <f t="shared" si="69"/>
        <v>0</v>
      </c>
      <c r="F218" s="261">
        <f t="shared" si="69"/>
        <v>0</v>
      </c>
      <c r="G218" s="262">
        <f t="shared" si="69"/>
        <v>114</v>
      </c>
      <c r="H218" s="262">
        <f t="shared" si="69"/>
        <v>0</v>
      </c>
      <c r="I218" s="262">
        <f t="shared" si="69"/>
        <v>189</v>
      </c>
      <c r="J218" s="262">
        <f t="shared" si="69"/>
        <v>0</v>
      </c>
      <c r="K218" s="261">
        <f t="shared" si="69"/>
        <v>-10491</v>
      </c>
      <c r="L218" s="261">
        <f t="shared" si="69"/>
        <v>0</v>
      </c>
      <c r="M218" s="261">
        <f t="shared" si="69"/>
        <v>0</v>
      </c>
      <c r="N218" s="261">
        <f t="shared" si="69"/>
        <v>0</v>
      </c>
      <c r="O218" s="261">
        <f t="shared" si="69"/>
        <v>0</v>
      </c>
      <c r="P218" s="261">
        <f t="shared" si="69"/>
        <v>0</v>
      </c>
      <c r="Q218" s="262">
        <f t="shared" si="69"/>
        <v>0</v>
      </c>
      <c r="R218" s="262">
        <f t="shared" si="69"/>
        <v>0</v>
      </c>
      <c r="S218" s="261">
        <f t="shared" si="69"/>
        <v>0</v>
      </c>
      <c r="T218" s="261">
        <f t="shared" si="69"/>
        <v>0</v>
      </c>
      <c r="U218" s="261">
        <f t="shared" si="69"/>
        <v>0</v>
      </c>
      <c r="V218" s="261">
        <f t="shared" si="69"/>
        <v>303</v>
      </c>
      <c r="W218" s="281">
        <f t="shared" si="69"/>
        <v>291</v>
      </c>
      <c r="X218" s="261">
        <f t="shared" si="69"/>
        <v>12</v>
      </c>
      <c r="Y218" s="261">
        <f t="shared" si="69"/>
        <v>12</v>
      </c>
    </row>
    <row r="219" spans="1:25" ht="16.5" customHeight="1">
      <c r="A219" s="259">
        <v>22902</v>
      </c>
      <c r="B219" s="266" t="s">
        <v>308</v>
      </c>
      <c r="C219" s="268">
        <v>0</v>
      </c>
      <c r="D219" s="261">
        <f aca="true" t="shared" si="70" ref="D219:D226">SUM(E219:U219)</f>
        <v>0</v>
      </c>
      <c r="E219" s="268">
        <v>0</v>
      </c>
      <c r="F219" s="268">
        <v>0</v>
      </c>
      <c r="G219" s="269">
        <v>0</v>
      </c>
      <c r="H219" s="262">
        <v>0</v>
      </c>
      <c r="I219" s="262">
        <v>0</v>
      </c>
      <c r="J219" s="277">
        <v>0</v>
      </c>
      <c r="K219" s="268">
        <v>0</v>
      </c>
      <c r="L219" s="268">
        <v>0</v>
      </c>
      <c r="M219" s="268">
        <v>0</v>
      </c>
      <c r="N219" s="268">
        <v>0</v>
      </c>
      <c r="O219" s="261">
        <v>0</v>
      </c>
      <c r="P219" s="261">
        <v>0</v>
      </c>
      <c r="Q219" s="269">
        <v>0</v>
      </c>
      <c r="R219" s="269">
        <v>0</v>
      </c>
      <c r="S219" s="268">
        <v>0</v>
      </c>
      <c r="T219" s="261">
        <v>0</v>
      </c>
      <c r="U219" s="268">
        <v>0</v>
      </c>
      <c r="V219" s="282">
        <f>C219+D219</f>
        <v>0</v>
      </c>
      <c r="W219" s="261">
        <v>0</v>
      </c>
      <c r="X219" s="264">
        <f>V219-W219</f>
        <v>0</v>
      </c>
      <c r="Y219" s="261">
        <v>0</v>
      </c>
    </row>
    <row r="220" spans="1:25" s="280" customFormat="1" ht="16.5" customHeight="1">
      <c r="A220" s="289">
        <v>22999</v>
      </c>
      <c r="B220" s="290" t="s">
        <v>216</v>
      </c>
      <c r="C220" s="270">
        <v>10491</v>
      </c>
      <c r="D220" s="281">
        <f t="shared" si="70"/>
        <v>-10188</v>
      </c>
      <c r="E220" s="270">
        <v>0</v>
      </c>
      <c r="F220" s="270">
        <v>0</v>
      </c>
      <c r="G220" s="287">
        <v>114</v>
      </c>
      <c r="H220" s="277">
        <v>0</v>
      </c>
      <c r="I220" s="291">
        <v>189</v>
      </c>
      <c r="J220" s="262">
        <v>0</v>
      </c>
      <c r="K220" s="292">
        <v>-10491</v>
      </c>
      <c r="L220" s="270">
        <v>0</v>
      </c>
      <c r="M220" s="270">
        <v>0</v>
      </c>
      <c r="N220" s="270">
        <v>0</v>
      </c>
      <c r="O220" s="281">
        <v>0</v>
      </c>
      <c r="P220" s="281">
        <v>0</v>
      </c>
      <c r="Q220" s="287">
        <v>0</v>
      </c>
      <c r="R220" s="287">
        <v>0</v>
      </c>
      <c r="S220" s="270">
        <v>0</v>
      </c>
      <c r="T220" s="281">
        <v>0</v>
      </c>
      <c r="U220" s="270">
        <v>0</v>
      </c>
      <c r="V220" s="281">
        <f>C220+D220</f>
        <v>303</v>
      </c>
      <c r="W220" s="281">
        <f>'[2]L02'!C1377</f>
        <v>291</v>
      </c>
      <c r="X220" s="281">
        <f>V220-W220</f>
        <v>12</v>
      </c>
      <c r="Y220" s="281">
        <v>12</v>
      </c>
    </row>
    <row r="221" spans="1:25" ht="16.5" customHeight="1">
      <c r="A221" s="259">
        <v>232</v>
      </c>
      <c r="B221" s="293" t="s">
        <v>218</v>
      </c>
      <c r="C221" s="261">
        <f>SUM(C222:C223)</f>
        <v>0</v>
      </c>
      <c r="D221" s="261">
        <f t="shared" si="70"/>
        <v>215</v>
      </c>
      <c r="E221" s="261">
        <f aca="true" t="shared" si="71" ref="E221:Y221">SUM(E222:E223)</f>
        <v>0</v>
      </c>
      <c r="F221" s="261">
        <f t="shared" si="71"/>
        <v>0</v>
      </c>
      <c r="G221" s="271">
        <f t="shared" si="71"/>
        <v>0</v>
      </c>
      <c r="H221" s="262">
        <f t="shared" si="71"/>
        <v>215</v>
      </c>
      <c r="I221" s="278">
        <f t="shared" si="71"/>
        <v>0</v>
      </c>
      <c r="J221" s="262">
        <f t="shared" si="71"/>
        <v>0</v>
      </c>
      <c r="K221" s="261">
        <f t="shared" si="71"/>
        <v>0</v>
      </c>
      <c r="L221" s="261">
        <f t="shared" si="71"/>
        <v>0</v>
      </c>
      <c r="M221" s="261">
        <f t="shared" si="71"/>
        <v>0</v>
      </c>
      <c r="N221" s="261">
        <f t="shared" si="71"/>
        <v>0</v>
      </c>
      <c r="O221" s="261">
        <f t="shared" si="71"/>
        <v>0</v>
      </c>
      <c r="P221" s="261">
        <f t="shared" si="71"/>
        <v>0</v>
      </c>
      <c r="Q221" s="261">
        <f t="shared" si="71"/>
        <v>0</v>
      </c>
      <c r="R221" s="261">
        <f t="shared" si="71"/>
        <v>0</v>
      </c>
      <c r="S221" s="261">
        <f t="shared" si="71"/>
        <v>0</v>
      </c>
      <c r="T221" s="261">
        <f t="shared" si="71"/>
        <v>0</v>
      </c>
      <c r="U221" s="261">
        <f t="shared" si="71"/>
        <v>0</v>
      </c>
      <c r="V221" s="261">
        <f t="shared" si="71"/>
        <v>215</v>
      </c>
      <c r="W221" s="261">
        <f t="shared" si="71"/>
        <v>208</v>
      </c>
      <c r="X221" s="261">
        <f t="shared" si="71"/>
        <v>7</v>
      </c>
      <c r="Y221" s="261">
        <f t="shared" si="71"/>
        <v>7</v>
      </c>
    </row>
    <row r="222" spans="1:25" ht="16.5" customHeight="1">
      <c r="A222" s="259">
        <v>23201</v>
      </c>
      <c r="B222" s="294" t="s">
        <v>219</v>
      </c>
      <c r="C222" s="268">
        <v>0</v>
      </c>
      <c r="D222" s="261">
        <f t="shared" si="70"/>
        <v>0</v>
      </c>
      <c r="E222" s="268">
        <v>0</v>
      </c>
      <c r="F222" s="268">
        <v>0</v>
      </c>
      <c r="G222" s="295">
        <v>0</v>
      </c>
      <c r="H222" s="262">
        <v>0</v>
      </c>
      <c r="I222" s="278">
        <v>0</v>
      </c>
      <c r="J222" s="262">
        <v>0</v>
      </c>
      <c r="K222" s="268">
        <v>0</v>
      </c>
      <c r="L222" s="268">
        <v>0</v>
      </c>
      <c r="M222" s="268">
        <v>0</v>
      </c>
      <c r="N222" s="268">
        <v>0</v>
      </c>
      <c r="O222" s="261">
        <v>0</v>
      </c>
      <c r="P222" s="261">
        <v>0</v>
      </c>
      <c r="Q222" s="268">
        <v>0</v>
      </c>
      <c r="R222" s="268">
        <v>0</v>
      </c>
      <c r="S222" s="268">
        <v>0</v>
      </c>
      <c r="T222" s="261">
        <v>0</v>
      </c>
      <c r="U222" s="268">
        <v>0</v>
      </c>
      <c r="V222" s="282">
        <f>C222+D222</f>
        <v>0</v>
      </c>
      <c r="W222" s="261">
        <f>'[2]L02'!C1380</f>
        <v>0</v>
      </c>
      <c r="X222" s="281">
        <f>V222-W222</f>
        <v>0</v>
      </c>
      <c r="Y222" s="261">
        <v>0</v>
      </c>
    </row>
    <row r="223" spans="1:25" s="280" customFormat="1" ht="16.5" customHeight="1">
      <c r="A223" s="259">
        <v>23202</v>
      </c>
      <c r="B223" s="294" t="s">
        <v>226</v>
      </c>
      <c r="C223" s="268">
        <v>0</v>
      </c>
      <c r="D223" s="261">
        <f t="shared" si="70"/>
        <v>215</v>
      </c>
      <c r="E223" s="268">
        <v>0</v>
      </c>
      <c r="F223" s="268">
        <v>0</v>
      </c>
      <c r="G223" s="295">
        <v>0</v>
      </c>
      <c r="H223" s="262">
        <v>215</v>
      </c>
      <c r="I223" s="278">
        <v>0</v>
      </c>
      <c r="J223" s="262">
        <v>0</v>
      </c>
      <c r="K223" s="268">
        <v>0</v>
      </c>
      <c r="L223" s="268">
        <v>0</v>
      </c>
      <c r="M223" s="268">
        <v>0</v>
      </c>
      <c r="N223" s="268">
        <v>0</v>
      </c>
      <c r="O223" s="261">
        <v>0</v>
      </c>
      <c r="P223" s="261">
        <v>0</v>
      </c>
      <c r="Q223" s="268">
        <v>0</v>
      </c>
      <c r="R223" s="268">
        <v>0</v>
      </c>
      <c r="S223" s="268">
        <v>0</v>
      </c>
      <c r="T223" s="261">
        <v>0</v>
      </c>
      <c r="U223" s="268">
        <v>0</v>
      </c>
      <c r="V223" s="282">
        <f>C223+D223</f>
        <v>215</v>
      </c>
      <c r="W223" s="282">
        <f>'[2]L02'!C1387</f>
        <v>208</v>
      </c>
      <c r="X223" s="261">
        <f>V223-W223</f>
        <v>7</v>
      </c>
      <c r="Y223" s="264">
        <v>7</v>
      </c>
    </row>
    <row r="224" spans="1:25" ht="16.5" customHeight="1">
      <c r="A224" s="259">
        <v>233</v>
      </c>
      <c r="B224" s="293" t="s">
        <v>941</v>
      </c>
      <c r="C224" s="261">
        <f>SUM(C225:C226)</f>
        <v>0</v>
      </c>
      <c r="D224" s="261">
        <f t="shared" si="70"/>
        <v>9</v>
      </c>
      <c r="E224" s="261">
        <f aca="true" t="shared" si="72" ref="E224:Y224">SUM(E225:E226)</f>
        <v>0</v>
      </c>
      <c r="F224" s="261">
        <f t="shared" si="72"/>
        <v>0</v>
      </c>
      <c r="G224" s="271">
        <f t="shared" si="72"/>
        <v>0</v>
      </c>
      <c r="H224" s="262">
        <f t="shared" si="72"/>
        <v>0</v>
      </c>
      <c r="I224" s="278">
        <f t="shared" si="72"/>
        <v>0</v>
      </c>
      <c r="J224" s="262">
        <f t="shared" si="72"/>
        <v>0</v>
      </c>
      <c r="K224" s="261">
        <f t="shared" si="72"/>
        <v>9</v>
      </c>
      <c r="L224" s="261">
        <f t="shared" si="72"/>
        <v>0</v>
      </c>
      <c r="M224" s="261">
        <f t="shared" si="72"/>
        <v>0</v>
      </c>
      <c r="N224" s="261">
        <f t="shared" si="72"/>
        <v>0</v>
      </c>
      <c r="O224" s="261">
        <f t="shared" si="72"/>
        <v>0</v>
      </c>
      <c r="P224" s="261">
        <f t="shared" si="72"/>
        <v>0</v>
      </c>
      <c r="Q224" s="261">
        <f t="shared" si="72"/>
        <v>0</v>
      </c>
      <c r="R224" s="261">
        <f t="shared" si="72"/>
        <v>0</v>
      </c>
      <c r="S224" s="261">
        <f t="shared" si="72"/>
        <v>0</v>
      </c>
      <c r="T224" s="261">
        <f t="shared" si="72"/>
        <v>0</v>
      </c>
      <c r="U224" s="261">
        <f t="shared" si="72"/>
        <v>0</v>
      </c>
      <c r="V224" s="261">
        <f t="shared" si="72"/>
        <v>9</v>
      </c>
      <c r="W224" s="282">
        <f t="shared" si="72"/>
        <v>9</v>
      </c>
      <c r="X224" s="261">
        <f t="shared" si="72"/>
        <v>0</v>
      </c>
      <c r="Y224" s="264">
        <f t="shared" si="72"/>
        <v>0</v>
      </c>
    </row>
    <row r="225" spans="1:25" ht="16.5" customHeight="1">
      <c r="A225" s="259">
        <v>23301</v>
      </c>
      <c r="B225" s="294" t="s">
        <v>232</v>
      </c>
      <c r="C225" s="268">
        <v>0</v>
      </c>
      <c r="D225" s="261">
        <f t="shared" si="70"/>
        <v>0</v>
      </c>
      <c r="E225" s="268">
        <v>0</v>
      </c>
      <c r="F225" s="268">
        <v>0</v>
      </c>
      <c r="G225" s="295">
        <v>0</v>
      </c>
      <c r="H225" s="262">
        <v>0</v>
      </c>
      <c r="I225" s="278">
        <v>0</v>
      </c>
      <c r="J225" s="262">
        <v>0</v>
      </c>
      <c r="K225" s="268">
        <v>0</v>
      </c>
      <c r="L225" s="268">
        <v>0</v>
      </c>
      <c r="M225" s="268">
        <v>0</v>
      </c>
      <c r="N225" s="268">
        <v>0</v>
      </c>
      <c r="O225" s="261">
        <v>0</v>
      </c>
      <c r="P225" s="261">
        <v>0</v>
      </c>
      <c r="Q225" s="268">
        <v>0</v>
      </c>
      <c r="R225" s="268">
        <v>0</v>
      </c>
      <c r="S225" s="268">
        <v>0</v>
      </c>
      <c r="T225" s="261">
        <v>0</v>
      </c>
      <c r="U225" s="268">
        <v>0</v>
      </c>
      <c r="V225" s="282">
        <f>C225+D225</f>
        <v>0</v>
      </c>
      <c r="W225" s="261">
        <f>'[2]L02'!C1394</f>
        <v>0</v>
      </c>
      <c r="X225" s="265">
        <f>V225-W225</f>
        <v>0</v>
      </c>
      <c r="Y225" s="261">
        <v>0</v>
      </c>
    </row>
    <row r="226" spans="1:25" ht="16.5" customHeight="1">
      <c r="A226" s="259">
        <v>23302</v>
      </c>
      <c r="B226" s="294" t="s">
        <v>235</v>
      </c>
      <c r="C226" s="268">
        <v>0</v>
      </c>
      <c r="D226" s="261">
        <f t="shared" si="70"/>
        <v>9</v>
      </c>
      <c r="E226" s="268">
        <v>0</v>
      </c>
      <c r="F226" s="268">
        <v>0</v>
      </c>
      <c r="G226" s="295">
        <v>0</v>
      </c>
      <c r="H226" s="262">
        <v>0</v>
      </c>
      <c r="I226" s="278">
        <v>0</v>
      </c>
      <c r="J226" s="262">
        <v>0</v>
      </c>
      <c r="K226" s="268">
        <v>9</v>
      </c>
      <c r="L226" s="268">
        <v>0</v>
      </c>
      <c r="M226" s="268">
        <v>0</v>
      </c>
      <c r="N226" s="268">
        <v>0</v>
      </c>
      <c r="O226" s="261">
        <v>0</v>
      </c>
      <c r="P226" s="261">
        <v>0</v>
      </c>
      <c r="Q226" s="268">
        <v>0</v>
      </c>
      <c r="R226" s="268">
        <v>0</v>
      </c>
      <c r="S226" s="268">
        <v>0</v>
      </c>
      <c r="T226" s="261">
        <v>0</v>
      </c>
      <c r="U226" s="268">
        <v>0</v>
      </c>
      <c r="V226" s="282">
        <f>C226+D226</f>
        <v>9</v>
      </c>
      <c r="W226" s="261">
        <f>'[2]L02'!C1397</f>
        <v>9</v>
      </c>
      <c r="X226" s="261">
        <f>V226-W226</f>
        <v>0</v>
      </c>
      <c r="Y226" s="261">
        <v>0</v>
      </c>
    </row>
  </sheetData>
  <sheetProtection/>
  <mergeCells count="29">
    <mergeCell ref="C4:C6"/>
    <mergeCell ref="O5:O6"/>
    <mergeCell ref="D5:D6"/>
    <mergeCell ref="F5:F6"/>
    <mergeCell ref="H5:H6"/>
    <mergeCell ref="N5:N6"/>
    <mergeCell ref="E5:E6"/>
    <mergeCell ref="G5:G6"/>
    <mergeCell ref="I5:I6"/>
    <mergeCell ref="L5:L6"/>
    <mergeCell ref="R5:R6"/>
    <mergeCell ref="V4:V6"/>
    <mergeCell ref="W4:W6"/>
    <mergeCell ref="S5:S6"/>
    <mergeCell ref="T5:T6"/>
    <mergeCell ref="U5:U6"/>
    <mergeCell ref="D4:U4"/>
    <mergeCell ref="J5:J6"/>
    <mergeCell ref="K5:K6"/>
    <mergeCell ref="A1:AA1"/>
    <mergeCell ref="A2:Y2"/>
    <mergeCell ref="A3:Y3"/>
    <mergeCell ref="B4:B6"/>
    <mergeCell ref="A4:A6"/>
    <mergeCell ref="M5:M6"/>
    <mergeCell ref="X4:X6"/>
    <mergeCell ref="Y4:Y6"/>
    <mergeCell ref="P5:P6"/>
    <mergeCell ref="Q5:Q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409"/>
  <sheetViews>
    <sheetView showZeros="0" zoomScalePageLayoutView="0" workbookViewId="0" topLeftCell="A1">
      <selection activeCell="K14" sqref="K14"/>
    </sheetView>
  </sheetViews>
  <sheetFormatPr defaultColWidth="8.7109375" defaultRowHeight="15"/>
  <cols>
    <col min="1" max="1" width="57.140625" style="70" customWidth="1"/>
    <col min="2" max="2" width="12.421875" style="71" customWidth="1"/>
    <col min="3" max="3" width="34.28125" style="71" customWidth="1"/>
    <col min="4" max="4" width="13.140625" style="71" customWidth="1"/>
    <col min="5" max="16384" width="8.7109375" style="70" customWidth="1"/>
  </cols>
  <sheetData>
    <row r="1" spans="1:4" ht="31.5" customHeight="1">
      <c r="A1" s="353" t="s">
        <v>2675</v>
      </c>
      <c r="B1" s="353"/>
      <c r="C1" s="353"/>
      <c r="D1" s="353"/>
    </row>
    <row r="2" spans="1:4" ht="24" customHeight="1">
      <c r="A2" s="45" t="s">
        <v>944</v>
      </c>
      <c r="D2" s="72" t="s">
        <v>599</v>
      </c>
    </row>
    <row r="3" spans="1:4" s="74" customFormat="1" ht="18" customHeight="1">
      <c r="A3" s="354" t="s">
        <v>600</v>
      </c>
      <c r="B3" s="354"/>
      <c r="C3" s="355" t="s">
        <v>945</v>
      </c>
      <c r="D3" s="355"/>
    </row>
    <row r="4" spans="1:4" s="75" customFormat="1" ht="18" customHeight="1">
      <c r="A4" s="49" t="s">
        <v>490</v>
      </c>
      <c r="B4" s="73" t="s">
        <v>602</v>
      </c>
      <c r="C4" s="73" t="s">
        <v>490</v>
      </c>
      <c r="D4" s="73" t="s">
        <v>602</v>
      </c>
    </row>
    <row r="5" spans="1:4" ht="18" customHeight="1">
      <c r="A5" s="67" t="s">
        <v>946</v>
      </c>
      <c r="B5" s="204">
        <v>17733</v>
      </c>
      <c r="C5" s="232" t="s">
        <v>947</v>
      </c>
      <c r="D5" s="205">
        <v>13490</v>
      </c>
    </row>
    <row r="6" spans="1:4" ht="18" customHeight="1">
      <c r="A6" s="67" t="s">
        <v>948</v>
      </c>
      <c r="B6" s="195">
        <v>1890</v>
      </c>
      <c r="C6" s="232" t="s">
        <v>949</v>
      </c>
      <c r="D6" s="205">
        <v>617</v>
      </c>
    </row>
    <row r="7" spans="1:4" ht="18" customHeight="1">
      <c r="A7" s="67" t="s">
        <v>950</v>
      </c>
      <c r="B7" s="194">
        <v>1485</v>
      </c>
      <c r="C7" s="233" t="s">
        <v>951</v>
      </c>
      <c r="D7" s="205">
        <v>407</v>
      </c>
    </row>
    <row r="8" spans="1:4" ht="18" customHeight="1">
      <c r="A8" s="67" t="s">
        <v>952</v>
      </c>
      <c r="B8" s="194">
        <v>214</v>
      </c>
      <c r="C8" s="233" t="s">
        <v>953</v>
      </c>
      <c r="D8" s="205">
        <v>0</v>
      </c>
    </row>
    <row r="9" spans="1:4" ht="18" customHeight="1">
      <c r="A9" s="67" t="s">
        <v>954</v>
      </c>
      <c r="B9" s="194">
        <v>7</v>
      </c>
      <c r="C9" s="233" t="s">
        <v>955</v>
      </c>
      <c r="D9" s="205">
        <v>0</v>
      </c>
    </row>
    <row r="10" spans="1:4" ht="18" customHeight="1">
      <c r="A10" s="67" t="s">
        <v>956</v>
      </c>
      <c r="B10" s="194">
        <v>598</v>
      </c>
      <c r="C10" s="233" t="s">
        <v>957</v>
      </c>
      <c r="D10" s="205">
        <v>71</v>
      </c>
    </row>
    <row r="11" spans="1:4" ht="18" customHeight="1">
      <c r="A11" s="67" t="s">
        <v>958</v>
      </c>
      <c r="B11" s="194">
        <v>0</v>
      </c>
      <c r="C11" s="233" t="s">
        <v>959</v>
      </c>
      <c r="D11" s="205">
        <v>0</v>
      </c>
    </row>
    <row r="12" spans="1:4" ht="18" customHeight="1">
      <c r="A12" s="67" t="s">
        <v>960</v>
      </c>
      <c r="B12" s="194">
        <v>154</v>
      </c>
      <c r="C12" s="233" t="s">
        <v>961</v>
      </c>
      <c r="D12" s="205">
        <v>0</v>
      </c>
    </row>
    <row r="13" spans="1:4" ht="18" customHeight="1">
      <c r="A13" s="67" t="s">
        <v>962</v>
      </c>
      <c r="B13" s="194">
        <v>406</v>
      </c>
      <c r="C13" s="233" t="s">
        <v>963</v>
      </c>
      <c r="D13" s="205">
        <v>1</v>
      </c>
    </row>
    <row r="14" spans="1:4" ht="18" customHeight="1">
      <c r="A14" s="67" t="s">
        <v>964</v>
      </c>
      <c r="B14" s="194">
        <v>95</v>
      </c>
      <c r="C14" s="233" t="s">
        <v>965</v>
      </c>
      <c r="D14" s="205">
        <v>0</v>
      </c>
    </row>
    <row r="15" spans="1:4" ht="18" customHeight="1">
      <c r="A15" s="67" t="s">
        <v>966</v>
      </c>
      <c r="B15" s="194">
        <v>5</v>
      </c>
      <c r="C15" s="233" t="s">
        <v>967</v>
      </c>
      <c r="D15" s="205">
        <v>0</v>
      </c>
    </row>
    <row r="16" spans="1:4" ht="18" customHeight="1">
      <c r="A16" s="67" t="s">
        <v>968</v>
      </c>
      <c r="B16" s="194">
        <v>0</v>
      </c>
      <c r="C16" s="233" t="s">
        <v>969</v>
      </c>
      <c r="D16" s="205">
        <v>0</v>
      </c>
    </row>
    <row r="17" spans="1:4" ht="18" customHeight="1">
      <c r="A17" s="76" t="s">
        <v>970</v>
      </c>
      <c r="B17" s="194">
        <v>0</v>
      </c>
      <c r="C17" s="233" t="s">
        <v>971</v>
      </c>
      <c r="D17" s="205">
        <v>138</v>
      </c>
    </row>
    <row r="18" spans="1:4" ht="18" customHeight="1">
      <c r="A18" s="67" t="s">
        <v>972</v>
      </c>
      <c r="B18" s="194">
        <v>0</v>
      </c>
      <c r="C18" s="232" t="s">
        <v>973</v>
      </c>
      <c r="D18" s="205">
        <v>251</v>
      </c>
    </row>
    <row r="19" spans="1:4" ht="18" customHeight="1">
      <c r="A19" s="67" t="s">
        <v>974</v>
      </c>
      <c r="B19" s="194">
        <v>0</v>
      </c>
      <c r="C19" s="233" t="s">
        <v>951</v>
      </c>
      <c r="D19" s="205">
        <v>215</v>
      </c>
    </row>
    <row r="20" spans="1:4" ht="18" customHeight="1">
      <c r="A20" s="68" t="s">
        <v>975</v>
      </c>
      <c r="B20" s="194">
        <v>0</v>
      </c>
      <c r="C20" s="233" t="s">
        <v>953</v>
      </c>
      <c r="D20" s="205">
        <v>12</v>
      </c>
    </row>
    <row r="21" spans="1:4" ht="18" customHeight="1">
      <c r="A21" s="68" t="s">
        <v>976</v>
      </c>
      <c r="B21" s="194">
        <v>0</v>
      </c>
      <c r="C21" s="233" t="s">
        <v>955</v>
      </c>
      <c r="D21" s="205">
        <v>0</v>
      </c>
    </row>
    <row r="22" spans="1:4" ht="18" customHeight="1">
      <c r="A22" s="68" t="s">
        <v>977</v>
      </c>
      <c r="B22" s="194">
        <v>0</v>
      </c>
      <c r="C22" s="233" t="s">
        <v>978</v>
      </c>
      <c r="D22" s="205">
        <v>18</v>
      </c>
    </row>
    <row r="23" spans="1:4" ht="18" customHeight="1">
      <c r="A23" s="68" t="s">
        <v>979</v>
      </c>
      <c r="B23" s="69">
        <v>0</v>
      </c>
      <c r="C23" s="233" t="s">
        <v>980</v>
      </c>
      <c r="D23" s="205">
        <v>0</v>
      </c>
    </row>
    <row r="24" spans="1:4" ht="18" customHeight="1">
      <c r="A24" s="68" t="s">
        <v>981</v>
      </c>
      <c r="B24" s="69">
        <v>0</v>
      </c>
      <c r="C24" s="233" t="s">
        <v>982</v>
      </c>
      <c r="D24" s="205">
        <v>0</v>
      </c>
    </row>
    <row r="25" spans="1:4" ht="18" customHeight="1">
      <c r="A25" s="68" t="s">
        <v>983</v>
      </c>
      <c r="B25" s="69">
        <v>6</v>
      </c>
      <c r="C25" s="233" t="s">
        <v>969</v>
      </c>
      <c r="D25" s="205">
        <v>0</v>
      </c>
    </row>
    <row r="26" spans="1:4" ht="18" customHeight="1">
      <c r="A26" s="68" t="s">
        <v>984</v>
      </c>
      <c r="B26" s="69">
        <v>0</v>
      </c>
      <c r="C26" s="233" t="s">
        <v>985</v>
      </c>
      <c r="D26" s="205">
        <v>6</v>
      </c>
    </row>
    <row r="27" spans="1:4" ht="18" customHeight="1">
      <c r="A27" s="68" t="s">
        <v>986</v>
      </c>
      <c r="B27" s="69">
        <v>0</v>
      </c>
      <c r="C27" s="232" t="s">
        <v>987</v>
      </c>
      <c r="D27" s="205">
        <v>5418</v>
      </c>
    </row>
    <row r="28" spans="1:4" ht="18" customHeight="1">
      <c r="A28" s="68" t="s">
        <v>988</v>
      </c>
      <c r="B28" s="69">
        <v>0</v>
      </c>
      <c r="C28" s="233" t="s">
        <v>951</v>
      </c>
      <c r="D28" s="205">
        <v>3052</v>
      </c>
    </row>
    <row r="29" spans="1:4" ht="18" customHeight="1">
      <c r="A29" s="68" t="s">
        <v>989</v>
      </c>
      <c r="B29" s="69">
        <v>0</v>
      </c>
      <c r="C29" s="233" t="s">
        <v>953</v>
      </c>
      <c r="D29" s="205">
        <v>1564</v>
      </c>
    </row>
    <row r="30" spans="1:4" ht="18" customHeight="1">
      <c r="A30" s="68" t="s">
        <v>990</v>
      </c>
      <c r="B30" s="69">
        <v>0</v>
      </c>
      <c r="C30" s="233" t="s">
        <v>955</v>
      </c>
      <c r="D30" s="205">
        <v>432</v>
      </c>
    </row>
    <row r="31" spans="1:4" ht="18" customHeight="1">
      <c r="A31" s="68" t="s">
        <v>991</v>
      </c>
      <c r="B31" s="69">
        <v>0</v>
      </c>
      <c r="C31" s="233" t="s">
        <v>992</v>
      </c>
      <c r="D31" s="205">
        <v>0</v>
      </c>
    </row>
    <row r="32" spans="1:4" ht="18" customHeight="1">
      <c r="A32" s="68" t="s">
        <v>993</v>
      </c>
      <c r="B32" s="69">
        <v>0</v>
      </c>
      <c r="C32" s="233" t="s">
        <v>994</v>
      </c>
      <c r="D32" s="205">
        <v>0</v>
      </c>
    </row>
    <row r="33" spans="1:4" ht="18" customHeight="1">
      <c r="A33" s="68" t="s">
        <v>995</v>
      </c>
      <c r="B33" s="69">
        <v>0</v>
      </c>
      <c r="C33" s="233" t="s">
        <v>996</v>
      </c>
      <c r="D33" s="205">
        <v>0</v>
      </c>
    </row>
    <row r="34" spans="1:4" ht="18" customHeight="1">
      <c r="A34" s="68" t="s">
        <v>997</v>
      </c>
      <c r="B34" s="69">
        <v>0</v>
      </c>
      <c r="C34" s="233" t="s">
        <v>998</v>
      </c>
      <c r="D34" s="205">
        <v>5</v>
      </c>
    </row>
    <row r="35" spans="1:4" ht="18" customHeight="1">
      <c r="A35" s="68" t="s">
        <v>999</v>
      </c>
      <c r="B35" s="194">
        <v>405</v>
      </c>
      <c r="C35" s="233" t="s">
        <v>1000</v>
      </c>
      <c r="D35" s="205">
        <v>0</v>
      </c>
    </row>
    <row r="36" spans="1:4" ht="18" customHeight="1">
      <c r="A36" s="68" t="s">
        <v>1001</v>
      </c>
      <c r="B36" s="194">
        <v>404</v>
      </c>
      <c r="C36" s="233" t="s">
        <v>1002</v>
      </c>
      <c r="D36" s="205">
        <v>0</v>
      </c>
    </row>
    <row r="37" spans="1:4" ht="18" customHeight="1">
      <c r="A37" s="68" t="s">
        <v>1003</v>
      </c>
      <c r="B37" s="69">
        <v>0</v>
      </c>
      <c r="C37" s="233" t="s">
        <v>969</v>
      </c>
      <c r="D37" s="205">
        <v>0</v>
      </c>
    </row>
    <row r="38" spans="1:4" ht="18" customHeight="1">
      <c r="A38" s="68" t="s">
        <v>1004</v>
      </c>
      <c r="B38" s="69">
        <v>1</v>
      </c>
      <c r="C38" s="233" t="s">
        <v>1005</v>
      </c>
      <c r="D38" s="205">
        <v>365</v>
      </c>
    </row>
    <row r="39" spans="1:4" ht="18" customHeight="1">
      <c r="A39" s="68" t="s">
        <v>1006</v>
      </c>
      <c r="B39" s="69">
        <v>0</v>
      </c>
      <c r="C39" s="232" t="s">
        <v>1007</v>
      </c>
      <c r="D39" s="205">
        <v>487</v>
      </c>
    </row>
    <row r="40" spans="1:4" ht="18" customHeight="1">
      <c r="A40" s="68" t="s">
        <v>1008</v>
      </c>
      <c r="B40" s="69">
        <v>0</v>
      </c>
      <c r="C40" s="233" t="s">
        <v>951</v>
      </c>
      <c r="D40" s="205">
        <v>259</v>
      </c>
    </row>
    <row r="41" spans="1:4" ht="18" customHeight="1">
      <c r="A41" s="68" t="s">
        <v>1009</v>
      </c>
      <c r="B41" s="69">
        <v>0</v>
      </c>
      <c r="C41" s="233" t="s">
        <v>953</v>
      </c>
      <c r="D41" s="205">
        <v>5</v>
      </c>
    </row>
    <row r="42" spans="1:4" ht="18" customHeight="1">
      <c r="A42" s="68" t="s">
        <v>1010</v>
      </c>
      <c r="B42" s="69">
        <v>0</v>
      </c>
      <c r="C42" s="233" t="s">
        <v>955</v>
      </c>
      <c r="D42" s="205">
        <v>0</v>
      </c>
    </row>
    <row r="43" spans="1:4" ht="18" customHeight="1">
      <c r="A43" s="68" t="s">
        <v>1011</v>
      </c>
      <c r="B43" s="69">
        <v>0</v>
      </c>
      <c r="C43" s="233" t="s">
        <v>1012</v>
      </c>
      <c r="D43" s="205">
        <v>0</v>
      </c>
    </row>
    <row r="44" spans="1:4" ht="18" customHeight="1">
      <c r="A44" s="68" t="s">
        <v>1013</v>
      </c>
      <c r="B44" s="69">
        <v>0</v>
      </c>
      <c r="C44" s="233" t="s">
        <v>1014</v>
      </c>
      <c r="D44" s="205">
        <v>0</v>
      </c>
    </row>
    <row r="45" spans="1:4" ht="18" customHeight="1" hidden="1">
      <c r="A45" s="68" t="s">
        <v>1015</v>
      </c>
      <c r="B45" s="69">
        <v>0</v>
      </c>
      <c r="C45" s="233" t="s">
        <v>1016</v>
      </c>
      <c r="D45" s="205">
        <v>0</v>
      </c>
    </row>
    <row r="46" spans="1:4" ht="18" customHeight="1" hidden="1">
      <c r="A46" s="68" t="s">
        <v>1017</v>
      </c>
      <c r="B46" s="69">
        <v>0</v>
      </c>
      <c r="C46" s="233" t="s">
        <v>1018</v>
      </c>
      <c r="D46" s="205">
        <v>0</v>
      </c>
    </row>
    <row r="47" spans="1:4" ht="18" customHeight="1">
      <c r="A47" s="68" t="s">
        <v>1019</v>
      </c>
      <c r="B47" s="69">
        <v>0</v>
      </c>
      <c r="C47" s="233" t="s">
        <v>1020</v>
      </c>
      <c r="D47" s="205">
        <v>0</v>
      </c>
    </row>
    <row r="48" spans="1:4" ht="18" customHeight="1">
      <c r="A48" s="68" t="s">
        <v>1021</v>
      </c>
      <c r="B48" s="69">
        <v>0</v>
      </c>
      <c r="C48" s="233" t="s">
        <v>1022</v>
      </c>
      <c r="D48" s="205">
        <v>0</v>
      </c>
    </row>
    <row r="49" spans="1:4" ht="18" customHeight="1">
      <c r="A49" s="68" t="s">
        <v>1023</v>
      </c>
      <c r="B49" s="69">
        <v>0</v>
      </c>
      <c r="C49" s="234" t="s">
        <v>969</v>
      </c>
      <c r="D49" s="205">
        <v>0</v>
      </c>
    </row>
    <row r="50" spans="1:4" ht="18" customHeight="1">
      <c r="A50" s="68" t="s">
        <v>1024</v>
      </c>
      <c r="B50" s="69">
        <v>0</v>
      </c>
      <c r="C50" s="233" t="s">
        <v>1025</v>
      </c>
      <c r="D50" s="205">
        <v>223</v>
      </c>
    </row>
    <row r="51" spans="1:4" ht="18" customHeight="1">
      <c r="A51" s="68" t="s">
        <v>1026</v>
      </c>
      <c r="B51" s="69">
        <v>0</v>
      </c>
      <c r="C51" s="235" t="s">
        <v>1027</v>
      </c>
      <c r="D51" s="205">
        <v>227</v>
      </c>
    </row>
    <row r="52" spans="1:4" ht="18" customHeight="1">
      <c r="A52" s="68" t="s">
        <v>1028</v>
      </c>
      <c r="B52" s="69">
        <v>0</v>
      </c>
      <c r="C52" s="233" t="s">
        <v>951</v>
      </c>
      <c r="D52" s="205">
        <v>175</v>
      </c>
    </row>
    <row r="53" spans="1:4" ht="18" customHeight="1">
      <c r="A53" s="68" t="s">
        <v>1029</v>
      </c>
      <c r="B53" s="69">
        <v>0</v>
      </c>
      <c r="C53" s="233" t="s">
        <v>953</v>
      </c>
      <c r="D53" s="205">
        <v>0</v>
      </c>
    </row>
    <row r="54" spans="1:4" ht="18" customHeight="1">
      <c r="A54" s="68" t="s">
        <v>1030</v>
      </c>
      <c r="B54" s="69">
        <v>0</v>
      </c>
      <c r="C54" s="233" t="s">
        <v>955</v>
      </c>
      <c r="D54" s="205">
        <v>0</v>
      </c>
    </row>
    <row r="55" spans="1:4" ht="18" customHeight="1">
      <c r="A55" s="68" t="s">
        <v>1031</v>
      </c>
      <c r="B55" s="69">
        <v>0</v>
      </c>
      <c r="C55" s="233" t="s">
        <v>1032</v>
      </c>
      <c r="D55" s="205">
        <v>0</v>
      </c>
    </row>
    <row r="56" spans="1:4" ht="18" customHeight="1">
      <c r="A56" s="68" t="s">
        <v>1033</v>
      </c>
      <c r="B56" s="69">
        <v>0</v>
      </c>
      <c r="C56" s="233" t="s">
        <v>1034</v>
      </c>
      <c r="D56" s="205">
        <v>12</v>
      </c>
    </row>
    <row r="57" spans="1:4" ht="18" customHeight="1">
      <c r="A57" s="68" t="s">
        <v>1035</v>
      </c>
      <c r="B57" s="69">
        <v>0</v>
      </c>
      <c r="C57" s="233" t="s">
        <v>1036</v>
      </c>
      <c r="D57" s="205">
        <v>0</v>
      </c>
    </row>
    <row r="58" spans="1:4" ht="18" customHeight="1">
      <c r="A58" s="68" t="s">
        <v>1037</v>
      </c>
      <c r="B58" s="69">
        <v>0</v>
      </c>
      <c r="C58" s="233" t="s">
        <v>1038</v>
      </c>
      <c r="D58" s="205">
        <v>10</v>
      </c>
    </row>
    <row r="59" spans="1:4" ht="18" customHeight="1">
      <c r="A59" s="68" t="s">
        <v>1039</v>
      </c>
      <c r="B59" s="69">
        <v>0</v>
      </c>
      <c r="C59" s="233" t="s">
        <v>1040</v>
      </c>
      <c r="D59" s="205">
        <v>30</v>
      </c>
    </row>
    <row r="60" spans="1:4" ht="18" customHeight="1">
      <c r="A60" s="68" t="s">
        <v>1041</v>
      </c>
      <c r="B60" s="69">
        <v>0</v>
      </c>
      <c r="C60" s="233" t="s">
        <v>969</v>
      </c>
      <c r="D60" s="205">
        <v>0</v>
      </c>
    </row>
    <row r="61" spans="1:4" ht="18" customHeight="1">
      <c r="A61" s="68" t="s">
        <v>1042</v>
      </c>
      <c r="B61" s="69">
        <v>0</v>
      </c>
      <c r="C61" s="233" t="s">
        <v>1043</v>
      </c>
      <c r="D61" s="205">
        <v>0</v>
      </c>
    </row>
    <row r="62" spans="1:4" ht="18" customHeight="1">
      <c r="A62" s="68" t="s">
        <v>1044</v>
      </c>
      <c r="B62" s="69">
        <v>0</v>
      </c>
      <c r="C62" s="232" t="s">
        <v>1045</v>
      </c>
      <c r="D62" s="205">
        <v>1234</v>
      </c>
    </row>
    <row r="63" spans="1:4" ht="18" customHeight="1">
      <c r="A63" s="68" t="s">
        <v>1046</v>
      </c>
      <c r="B63" s="69">
        <v>0</v>
      </c>
      <c r="C63" s="233" t="s">
        <v>951</v>
      </c>
      <c r="D63" s="205">
        <v>1051</v>
      </c>
    </row>
    <row r="64" spans="1:4" ht="18" customHeight="1">
      <c r="A64" s="68" t="s">
        <v>1047</v>
      </c>
      <c r="B64" s="194">
        <v>4171</v>
      </c>
      <c r="C64" s="233" t="s">
        <v>953</v>
      </c>
      <c r="D64" s="205">
        <v>0</v>
      </c>
    </row>
    <row r="65" spans="1:4" ht="18" customHeight="1">
      <c r="A65" s="68" t="s">
        <v>1048</v>
      </c>
      <c r="B65" s="194">
        <v>0</v>
      </c>
      <c r="C65" s="233" t="s">
        <v>955</v>
      </c>
      <c r="D65" s="205">
        <v>0</v>
      </c>
    </row>
    <row r="66" spans="1:4" ht="18" customHeight="1">
      <c r="A66" s="68" t="s">
        <v>1049</v>
      </c>
      <c r="B66" s="194">
        <v>0</v>
      </c>
      <c r="C66" s="233" t="s">
        <v>1050</v>
      </c>
      <c r="D66" s="205">
        <v>0</v>
      </c>
    </row>
    <row r="67" spans="1:4" ht="18" customHeight="1">
      <c r="A67" s="68" t="s">
        <v>1051</v>
      </c>
      <c r="B67" s="194">
        <v>0</v>
      </c>
      <c r="C67" s="233" t="s">
        <v>1052</v>
      </c>
      <c r="D67" s="205">
        <v>30</v>
      </c>
    </row>
    <row r="68" spans="1:4" ht="18" customHeight="1">
      <c r="A68" s="68" t="s">
        <v>1053</v>
      </c>
      <c r="B68" s="194">
        <v>0</v>
      </c>
      <c r="C68" s="233" t="s">
        <v>1054</v>
      </c>
      <c r="D68" s="205">
        <v>8</v>
      </c>
    </row>
    <row r="69" spans="1:4" ht="18" customHeight="1">
      <c r="A69" s="68" t="s">
        <v>1055</v>
      </c>
      <c r="B69" s="194">
        <v>0</v>
      </c>
      <c r="C69" s="233" t="s">
        <v>1056</v>
      </c>
      <c r="D69" s="205">
        <v>69</v>
      </c>
    </row>
    <row r="70" spans="1:4" ht="18" customHeight="1">
      <c r="A70" s="68" t="s">
        <v>1057</v>
      </c>
      <c r="B70" s="194">
        <v>0</v>
      </c>
      <c r="C70" s="233" t="s">
        <v>1058</v>
      </c>
      <c r="D70" s="205">
        <v>11</v>
      </c>
    </row>
    <row r="71" spans="1:4" ht="18" customHeight="1">
      <c r="A71" s="68" t="s">
        <v>1059</v>
      </c>
      <c r="B71" s="194">
        <v>0</v>
      </c>
      <c r="C71" s="233" t="s">
        <v>969</v>
      </c>
      <c r="D71" s="205">
        <v>0</v>
      </c>
    </row>
    <row r="72" spans="1:4" ht="18" customHeight="1">
      <c r="A72" s="68" t="s">
        <v>1060</v>
      </c>
      <c r="B72" s="194">
        <v>4170</v>
      </c>
      <c r="C72" s="233" t="s">
        <v>1061</v>
      </c>
      <c r="D72" s="205">
        <v>65</v>
      </c>
    </row>
    <row r="73" spans="1:4" ht="18" customHeight="1">
      <c r="A73" s="68" t="s">
        <v>1062</v>
      </c>
      <c r="B73" s="69">
        <v>0</v>
      </c>
      <c r="C73" s="232" t="s">
        <v>1063</v>
      </c>
      <c r="D73" s="205">
        <v>0</v>
      </c>
    </row>
    <row r="74" spans="1:4" ht="18" customHeight="1">
      <c r="A74" s="68" t="s">
        <v>1064</v>
      </c>
      <c r="B74" s="69">
        <v>0</v>
      </c>
      <c r="C74" s="233" t="s">
        <v>951</v>
      </c>
      <c r="D74" s="205">
        <v>0</v>
      </c>
    </row>
    <row r="75" spans="1:4" ht="18" customHeight="1">
      <c r="A75" s="68" t="s">
        <v>1065</v>
      </c>
      <c r="B75" s="69">
        <v>1</v>
      </c>
      <c r="C75" s="233" t="s">
        <v>953</v>
      </c>
      <c r="D75" s="205">
        <v>0</v>
      </c>
    </row>
    <row r="76" spans="1:4" ht="18" customHeight="1">
      <c r="A76" s="68" t="s">
        <v>1066</v>
      </c>
      <c r="B76" s="69">
        <v>0</v>
      </c>
      <c r="C76" s="233" t="s">
        <v>955</v>
      </c>
      <c r="D76" s="205">
        <v>0</v>
      </c>
    </row>
    <row r="77" spans="1:4" ht="18" customHeight="1">
      <c r="A77" s="68" t="s">
        <v>1067</v>
      </c>
      <c r="B77" s="194">
        <v>1185</v>
      </c>
      <c r="C77" s="233" t="s">
        <v>1068</v>
      </c>
      <c r="D77" s="205">
        <v>0</v>
      </c>
    </row>
    <row r="78" spans="1:4" ht="18" customHeight="1">
      <c r="A78" s="68" t="s">
        <v>1069</v>
      </c>
      <c r="B78" s="194">
        <v>0</v>
      </c>
      <c r="C78" s="233" t="s">
        <v>1070</v>
      </c>
      <c r="D78" s="205">
        <v>0</v>
      </c>
    </row>
    <row r="79" spans="1:4" ht="18" customHeight="1">
      <c r="A79" s="68" t="s">
        <v>1071</v>
      </c>
      <c r="B79" s="194">
        <v>0</v>
      </c>
      <c r="C79" s="233" t="s">
        <v>1072</v>
      </c>
      <c r="D79" s="205">
        <v>0</v>
      </c>
    </row>
    <row r="80" spans="1:4" ht="18" customHeight="1">
      <c r="A80" s="68" t="s">
        <v>1073</v>
      </c>
      <c r="B80" s="194">
        <v>0</v>
      </c>
      <c r="C80" s="233" t="s">
        <v>1074</v>
      </c>
      <c r="D80" s="205">
        <v>0</v>
      </c>
    </row>
    <row r="81" spans="1:4" ht="18" customHeight="1">
      <c r="A81" s="68" t="s">
        <v>1075</v>
      </c>
      <c r="B81" s="194">
        <v>0</v>
      </c>
      <c r="C81" s="233" t="s">
        <v>1076</v>
      </c>
      <c r="D81" s="205">
        <v>0</v>
      </c>
    </row>
    <row r="82" spans="1:4" ht="18" customHeight="1">
      <c r="A82" s="68" t="s">
        <v>1077</v>
      </c>
      <c r="B82" s="194">
        <v>0</v>
      </c>
      <c r="C82" s="233" t="s">
        <v>1056</v>
      </c>
      <c r="D82" s="205">
        <v>0</v>
      </c>
    </row>
    <row r="83" spans="1:4" ht="18" customHeight="1">
      <c r="A83" s="68" t="s">
        <v>1078</v>
      </c>
      <c r="B83" s="194">
        <v>0</v>
      </c>
      <c r="C83" s="233" t="s">
        <v>969</v>
      </c>
      <c r="D83" s="205">
        <v>0</v>
      </c>
    </row>
    <row r="84" spans="1:4" ht="18" customHeight="1">
      <c r="A84" s="68" t="s">
        <v>1079</v>
      </c>
      <c r="B84" s="194">
        <v>0</v>
      </c>
      <c r="C84" s="233" t="s">
        <v>1080</v>
      </c>
      <c r="D84" s="205">
        <v>0</v>
      </c>
    </row>
    <row r="85" spans="1:4" ht="18" customHeight="1">
      <c r="A85" s="68" t="s">
        <v>1081</v>
      </c>
      <c r="B85" s="194">
        <v>0</v>
      </c>
      <c r="C85" s="232" t="s">
        <v>1082</v>
      </c>
      <c r="D85" s="205">
        <v>119</v>
      </c>
    </row>
    <row r="86" spans="1:4" ht="18" customHeight="1">
      <c r="A86" s="68" t="s">
        <v>1083</v>
      </c>
      <c r="B86" s="69">
        <v>0</v>
      </c>
      <c r="C86" s="233" t="s">
        <v>951</v>
      </c>
      <c r="D86" s="205">
        <v>114</v>
      </c>
    </row>
    <row r="87" spans="1:4" ht="18" customHeight="1">
      <c r="A87" s="68" t="s">
        <v>1084</v>
      </c>
      <c r="B87" s="69">
        <v>0</v>
      </c>
      <c r="C87" s="233" t="s">
        <v>953</v>
      </c>
      <c r="D87" s="205">
        <v>0</v>
      </c>
    </row>
    <row r="88" spans="1:4" ht="18" customHeight="1">
      <c r="A88" s="68" t="s">
        <v>1085</v>
      </c>
      <c r="B88" s="69">
        <v>0</v>
      </c>
      <c r="C88" s="233" t="s">
        <v>955</v>
      </c>
      <c r="D88" s="205">
        <v>0</v>
      </c>
    </row>
    <row r="89" spans="1:4" ht="18" customHeight="1">
      <c r="A89" s="68" t="s">
        <v>1086</v>
      </c>
      <c r="B89" s="69">
        <v>0</v>
      </c>
      <c r="C89" s="233" t="s">
        <v>1087</v>
      </c>
      <c r="D89" s="205">
        <v>5</v>
      </c>
    </row>
    <row r="90" spans="1:4" ht="18" customHeight="1">
      <c r="A90" s="68" t="s">
        <v>1088</v>
      </c>
      <c r="B90" s="69">
        <v>0</v>
      </c>
      <c r="C90" s="233" t="s">
        <v>1089</v>
      </c>
      <c r="D90" s="205">
        <v>0</v>
      </c>
    </row>
    <row r="91" spans="1:4" ht="18" customHeight="1">
      <c r="A91" s="68" t="s">
        <v>1090</v>
      </c>
      <c r="B91" s="69">
        <v>0</v>
      </c>
      <c r="C91" s="233" t="s">
        <v>1056</v>
      </c>
      <c r="D91" s="205">
        <v>0</v>
      </c>
    </row>
    <row r="92" spans="1:4" ht="18" customHeight="1">
      <c r="A92" s="68" t="s">
        <v>1091</v>
      </c>
      <c r="B92" s="69">
        <v>0</v>
      </c>
      <c r="C92" s="233" t="s">
        <v>969</v>
      </c>
      <c r="D92" s="205">
        <v>0</v>
      </c>
    </row>
    <row r="93" spans="1:4" ht="18" customHeight="1">
      <c r="A93" s="68" t="s">
        <v>1092</v>
      </c>
      <c r="B93" s="69">
        <v>0</v>
      </c>
      <c r="C93" s="233" t="s">
        <v>1093</v>
      </c>
      <c r="D93" s="205">
        <v>0</v>
      </c>
    </row>
    <row r="94" spans="1:4" ht="18" customHeight="1">
      <c r="A94" s="68" t="s">
        <v>1094</v>
      </c>
      <c r="B94" s="69">
        <v>0</v>
      </c>
      <c r="C94" s="232" t="s">
        <v>1095</v>
      </c>
      <c r="D94" s="205">
        <v>0</v>
      </c>
    </row>
    <row r="95" spans="1:4" ht="18" customHeight="1">
      <c r="A95" s="68" t="s">
        <v>1096</v>
      </c>
      <c r="B95" s="69">
        <v>0</v>
      </c>
      <c r="C95" s="233" t="s">
        <v>951</v>
      </c>
      <c r="D95" s="205">
        <v>0</v>
      </c>
    </row>
    <row r="96" spans="1:4" ht="18" customHeight="1">
      <c r="A96" s="68" t="s">
        <v>1097</v>
      </c>
      <c r="B96" s="69">
        <v>0</v>
      </c>
      <c r="C96" s="233" t="s">
        <v>953</v>
      </c>
      <c r="D96" s="205">
        <v>0</v>
      </c>
    </row>
    <row r="97" spans="1:4" ht="18" customHeight="1">
      <c r="A97" s="68" t="s">
        <v>1098</v>
      </c>
      <c r="B97" s="69">
        <v>0</v>
      </c>
      <c r="C97" s="233" t="s">
        <v>955</v>
      </c>
      <c r="D97" s="205">
        <v>0</v>
      </c>
    </row>
    <row r="98" spans="1:4" ht="18" customHeight="1">
      <c r="A98" s="68" t="s">
        <v>1099</v>
      </c>
      <c r="B98" s="69">
        <v>0</v>
      </c>
      <c r="C98" s="233" t="s">
        <v>1100</v>
      </c>
      <c r="D98" s="205">
        <v>0</v>
      </c>
    </row>
    <row r="99" spans="1:4" ht="18" customHeight="1">
      <c r="A99" s="68" t="s">
        <v>1101</v>
      </c>
      <c r="B99" s="69">
        <v>0</v>
      </c>
      <c r="C99" s="233" t="s">
        <v>1102</v>
      </c>
      <c r="D99" s="205">
        <v>0</v>
      </c>
    </row>
    <row r="100" spans="1:4" ht="18" customHeight="1">
      <c r="A100" s="68" t="s">
        <v>1103</v>
      </c>
      <c r="B100" s="69">
        <v>0</v>
      </c>
      <c r="C100" s="233" t="s">
        <v>1104</v>
      </c>
      <c r="D100" s="205">
        <v>0</v>
      </c>
    </row>
    <row r="101" spans="1:4" ht="18" customHeight="1">
      <c r="A101" s="68" t="s">
        <v>1105</v>
      </c>
      <c r="B101" s="69">
        <v>0</v>
      </c>
      <c r="C101" s="233" t="s">
        <v>1056</v>
      </c>
      <c r="D101" s="205">
        <v>0</v>
      </c>
    </row>
    <row r="102" spans="1:4" ht="18" customHeight="1">
      <c r="A102" s="68" t="s">
        <v>1106</v>
      </c>
      <c r="B102" s="69">
        <v>0</v>
      </c>
      <c r="C102" s="233" t="s">
        <v>969</v>
      </c>
      <c r="D102" s="205">
        <v>0</v>
      </c>
    </row>
    <row r="103" spans="1:4" ht="18" customHeight="1">
      <c r="A103" s="68" t="s">
        <v>1107</v>
      </c>
      <c r="B103" s="69">
        <v>0</v>
      </c>
      <c r="C103" s="233" t="s">
        <v>1108</v>
      </c>
      <c r="D103" s="205">
        <v>0</v>
      </c>
    </row>
    <row r="104" spans="1:4" ht="18" customHeight="1">
      <c r="A104" s="68" t="s">
        <v>1109</v>
      </c>
      <c r="B104" s="69">
        <v>0</v>
      </c>
      <c r="C104" s="232" t="s">
        <v>1110</v>
      </c>
      <c r="D104" s="205">
        <v>27</v>
      </c>
    </row>
    <row r="105" spans="1:4" ht="18" customHeight="1">
      <c r="A105" s="68" t="s">
        <v>1111</v>
      </c>
      <c r="B105" s="69">
        <v>0</v>
      </c>
      <c r="C105" s="233" t="s">
        <v>951</v>
      </c>
      <c r="D105" s="205">
        <v>0</v>
      </c>
    </row>
    <row r="106" spans="1:4" ht="18" customHeight="1">
      <c r="A106" s="68" t="s">
        <v>1112</v>
      </c>
      <c r="B106" s="69">
        <v>0</v>
      </c>
      <c r="C106" s="233" t="s">
        <v>953</v>
      </c>
      <c r="D106" s="205">
        <v>0</v>
      </c>
    </row>
    <row r="107" spans="1:4" ht="18" customHeight="1">
      <c r="A107" s="68" t="s">
        <v>1113</v>
      </c>
      <c r="B107" s="69">
        <v>0</v>
      </c>
      <c r="C107" s="233" t="s">
        <v>955</v>
      </c>
      <c r="D107" s="205">
        <v>0</v>
      </c>
    </row>
    <row r="108" spans="1:4" ht="18" customHeight="1">
      <c r="A108" s="68" t="s">
        <v>1114</v>
      </c>
      <c r="B108" s="69">
        <v>0</v>
      </c>
      <c r="C108" s="233" t="s">
        <v>1115</v>
      </c>
      <c r="D108" s="205">
        <v>0</v>
      </c>
    </row>
    <row r="109" spans="1:4" ht="18" customHeight="1">
      <c r="A109" s="68" t="s">
        <v>1116</v>
      </c>
      <c r="B109" s="69">
        <v>0</v>
      </c>
      <c r="C109" s="233" t="s">
        <v>1117</v>
      </c>
      <c r="D109" s="205">
        <v>0</v>
      </c>
    </row>
    <row r="110" spans="1:4" ht="18" customHeight="1">
      <c r="A110" s="68" t="s">
        <v>1118</v>
      </c>
      <c r="B110" s="69">
        <v>0</v>
      </c>
      <c r="C110" s="233" t="s">
        <v>1119</v>
      </c>
      <c r="D110" s="205">
        <v>27</v>
      </c>
    </row>
    <row r="111" spans="1:4" ht="18" customHeight="1">
      <c r="A111" s="68" t="s">
        <v>1120</v>
      </c>
      <c r="B111" s="69">
        <v>0</v>
      </c>
      <c r="C111" s="233" t="s">
        <v>1121</v>
      </c>
      <c r="D111" s="205">
        <v>0</v>
      </c>
    </row>
    <row r="112" spans="1:4" ht="18" customHeight="1">
      <c r="A112" s="68" t="s">
        <v>1122</v>
      </c>
      <c r="B112" s="69">
        <v>0</v>
      </c>
      <c r="C112" s="233" t="s">
        <v>1123</v>
      </c>
      <c r="D112" s="205">
        <v>0</v>
      </c>
    </row>
    <row r="113" spans="1:4" s="78" customFormat="1" ht="18" customHeight="1">
      <c r="A113" s="77" t="s">
        <v>1124</v>
      </c>
      <c r="B113" s="69">
        <v>0</v>
      </c>
      <c r="C113" s="233" t="s">
        <v>1125</v>
      </c>
      <c r="D113" s="205">
        <v>0</v>
      </c>
    </row>
    <row r="114" spans="1:4" ht="18" customHeight="1">
      <c r="A114" s="68" t="s">
        <v>1126</v>
      </c>
      <c r="B114" s="69">
        <v>0</v>
      </c>
      <c r="C114" s="233" t="s">
        <v>1127</v>
      </c>
      <c r="D114" s="205">
        <v>0</v>
      </c>
    </row>
    <row r="115" spans="1:4" ht="18" customHeight="1">
      <c r="A115" s="68" t="s">
        <v>1128</v>
      </c>
      <c r="B115" s="69">
        <v>0</v>
      </c>
      <c r="C115" s="233" t="s">
        <v>1129</v>
      </c>
      <c r="D115" s="205">
        <v>0</v>
      </c>
    </row>
    <row r="116" spans="1:4" ht="18" customHeight="1">
      <c r="A116" s="68" t="s">
        <v>1130</v>
      </c>
      <c r="B116" s="69">
        <v>0</v>
      </c>
      <c r="C116" s="233" t="s">
        <v>1131</v>
      </c>
      <c r="D116" s="205">
        <v>0</v>
      </c>
    </row>
    <row r="117" spans="1:4" ht="18" customHeight="1">
      <c r="A117" s="68" t="s">
        <v>1132</v>
      </c>
      <c r="B117" s="69">
        <v>0</v>
      </c>
      <c r="C117" s="233" t="s">
        <v>969</v>
      </c>
      <c r="D117" s="205">
        <v>0</v>
      </c>
    </row>
    <row r="118" spans="1:4" ht="18" customHeight="1">
      <c r="A118" s="68" t="s">
        <v>1133</v>
      </c>
      <c r="B118" s="69">
        <v>0</v>
      </c>
      <c r="C118" s="233" t="s">
        <v>1134</v>
      </c>
      <c r="D118" s="205">
        <v>0</v>
      </c>
    </row>
    <row r="119" spans="1:4" ht="18" customHeight="1">
      <c r="A119" s="68" t="s">
        <v>1135</v>
      </c>
      <c r="B119" s="69">
        <v>0</v>
      </c>
      <c r="C119" s="232" t="s">
        <v>1136</v>
      </c>
      <c r="D119" s="205">
        <v>330</v>
      </c>
    </row>
    <row r="120" spans="1:4" ht="18" customHeight="1">
      <c r="A120" s="68" t="s">
        <v>1137</v>
      </c>
      <c r="B120" s="69">
        <v>0</v>
      </c>
      <c r="C120" s="233" t="s">
        <v>951</v>
      </c>
      <c r="D120" s="205">
        <v>259</v>
      </c>
    </row>
    <row r="121" spans="1:4" ht="18" customHeight="1">
      <c r="A121" s="68" t="s">
        <v>1138</v>
      </c>
      <c r="B121" s="194">
        <v>35</v>
      </c>
      <c r="C121" s="233" t="s">
        <v>953</v>
      </c>
      <c r="D121" s="205">
        <v>53</v>
      </c>
    </row>
    <row r="122" spans="1:4" ht="18" customHeight="1">
      <c r="A122" s="68" t="s">
        <v>1139</v>
      </c>
      <c r="B122" s="194">
        <v>8</v>
      </c>
      <c r="C122" s="233" t="s">
        <v>955</v>
      </c>
      <c r="D122" s="205">
        <v>0</v>
      </c>
    </row>
    <row r="123" spans="1:4" ht="18" customHeight="1">
      <c r="A123" s="68" t="s">
        <v>1140</v>
      </c>
      <c r="B123" s="194">
        <v>719</v>
      </c>
      <c r="C123" s="233" t="s">
        <v>1141</v>
      </c>
      <c r="D123" s="205">
        <v>0</v>
      </c>
    </row>
    <row r="124" spans="1:4" ht="18" customHeight="1">
      <c r="A124" s="68" t="s">
        <v>1142</v>
      </c>
      <c r="B124" s="69">
        <v>0</v>
      </c>
      <c r="C124" s="233" t="s">
        <v>1143</v>
      </c>
      <c r="D124" s="205">
        <v>0</v>
      </c>
    </row>
    <row r="125" spans="1:4" ht="18" customHeight="1">
      <c r="A125" s="68" t="s">
        <v>1144</v>
      </c>
      <c r="B125" s="69">
        <v>0</v>
      </c>
      <c r="C125" s="233" t="s">
        <v>1145</v>
      </c>
      <c r="D125" s="205">
        <v>0</v>
      </c>
    </row>
    <row r="126" spans="1:4" ht="18" customHeight="1" hidden="1">
      <c r="A126" s="68" t="s">
        <v>1146</v>
      </c>
      <c r="B126" s="69">
        <v>0</v>
      </c>
      <c r="C126" s="233" t="s">
        <v>969</v>
      </c>
      <c r="D126" s="205">
        <v>0</v>
      </c>
    </row>
    <row r="127" spans="1:4" ht="18" customHeight="1">
      <c r="A127" s="68" t="s">
        <v>1147</v>
      </c>
      <c r="B127" s="69">
        <v>0</v>
      </c>
      <c r="C127" s="233" t="s">
        <v>1148</v>
      </c>
      <c r="D127" s="205">
        <v>18</v>
      </c>
    </row>
    <row r="128" spans="1:4" s="79" customFormat="1" ht="18" customHeight="1">
      <c r="A128" s="68" t="s">
        <v>1149</v>
      </c>
      <c r="B128" s="68">
        <v>0</v>
      </c>
      <c r="C128" s="232" t="s">
        <v>1150</v>
      </c>
      <c r="D128" s="205">
        <v>147</v>
      </c>
    </row>
    <row r="129" spans="1:4" s="74" customFormat="1" ht="18" customHeight="1">
      <c r="A129" s="68" t="s">
        <v>1151</v>
      </c>
      <c r="B129" s="68">
        <v>0</v>
      </c>
      <c r="C129" s="233" t="s">
        <v>951</v>
      </c>
      <c r="D129" s="205">
        <v>86</v>
      </c>
    </row>
    <row r="130" spans="1:4" ht="18" customHeight="1">
      <c r="A130" s="68" t="s">
        <v>1152</v>
      </c>
      <c r="B130" s="68">
        <v>0</v>
      </c>
      <c r="C130" s="233" t="s">
        <v>953</v>
      </c>
      <c r="D130" s="205">
        <v>9</v>
      </c>
    </row>
    <row r="131" spans="1:4" ht="18" customHeight="1">
      <c r="A131" s="68" t="s">
        <v>1153</v>
      </c>
      <c r="B131" s="68">
        <v>0</v>
      </c>
      <c r="C131" s="233" t="s">
        <v>955</v>
      </c>
      <c r="D131" s="205">
        <v>0</v>
      </c>
    </row>
    <row r="132" spans="1:4" ht="18" customHeight="1">
      <c r="A132" s="68" t="s">
        <v>1154</v>
      </c>
      <c r="B132" s="68">
        <v>0</v>
      </c>
      <c r="C132" s="233" t="s">
        <v>1155</v>
      </c>
      <c r="D132" s="205">
        <v>0</v>
      </c>
    </row>
    <row r="133" spans="1:4" s="74" customFormat="1" ht="18" customHeight="1">
      <c r="A133" s="68" t="s">
        <v>1156</v>
      </c>
      <c r="B133" s="68">
        <v>0</v>
      </c>
      <c r="C133" s="233" t="s">
        <v>1157</v>
      </c>
      <c r="D133" s="205">
        <v>0</v>
      </c>
    </row>
    <row r="134" spans="1:4" ht="18" customHeight="1">
      <c r="A134" s="68" t="s">
        <v>1158</v>
      </c>
      <c r="B134" s="68">
        <v>0</v>
      </c>
      <c r="C134" s="233" t="s">
        <v>1159</v>
      </c>
      <c r="D134" s="205">
        <v>0</v>
      </c>
    </row>
    <row r="135" spans="1:4" ht="18" customHeight="1">
      <c r="A135" s="68" t="s">
        <v>1160</v>
      </c>
      <c r="B135" s="68">
        <v>0</v>
      </c>
      <c r="C135" s="233" t="s">
        <v>1161</v>
      </c>
      <c r="D135" s="205">
        <v>0</v>
      </c>
    </row>
    <row r="136" spans="1:4" ht="18" customHeight="1">
      <c r="A136" s="68" t="s">
        <v>1162</v>
      </c>
      <c r="B136" s="68">
        <v>0</v>
      </c>
      <c r="C136" s="233" t="s">
        <v>1163</v>
      </c>
      <c r="D136" s="205">
        <v>35</v>
      </c>
    </row>
    <row r="137" spans="1:4" ht="18" customHeight="1">
      <c r="A137" s="68" t="s">
        <v>1164</v>
      </c>
      <c r="B137" s="194">
        <v>719</v>
      </c>
      <c r="C137" s="233" t="s">
        <v>969</v>
      </c>
      <c r="D137" s="205">
        <v>17</v>
      </c>
    </row>
    <row r="138" spans="1:4" ht="18" customHeight="1">
      <c r="A138" s="68" t="s">
        <v>1165</v>
      </c>
      <c r="B138" s="71">
        <v>0</v>
      </c>
      <c r="C138" s="233" t="s">
        <v>1166</v>
      </c>
      <c r="D138" s="205">
        <v>0</v>
      </c>
    </row>
    <row r="139" spans="1:4" ht="18" customHeight="1">
      <c r="A139" s="68" t="s">
        <v>1167</v>
      </c>
      <c r="B139" s="71">
        <v>217</v>
      </c>
      <c r="C139" s="232" t="s">
        <v>1168</v>
      </c>
      <c r="D139" s="205">
        <v>0</v>
      </c>
    </row>
    <row r="140" spans="1:4" ht="18" customHeight="1">
      <c r="A140" s="68" t="s">
        <v>1169</v>
      </c>
      <c r="B140" s="68">
        <v>0</v>
      </c>
      <c r="C140" s="233" t="s">
        <v>951</v>
      </c>
      <c r="D140" s="205">
        <v>0</v>
      </c>
    </row>
    <row r="141" spans="1:4" ht="18" customHeight="1">
      <c r="A141" s="68" t="s">
        <v>1170</v>
      </c>
      <c r="B141" s="68">
        <v>217</v>
      </c>
      <c r="C141" s="233" t="s">
        <v>953</v>
      </c>
      <c r="D141" s="205">
        <v>0</v>
      </c>
    </row>
    <row r="142" spans="1:4" ht="18" customHeight="1">
      <c r="A142" s="68" t="s">
        <v>1171</v>
      </c>
      <c r="B142" s="194">
        <v>194</v>
      </c>
      <c r="C142" s="233" t="s">
        <v>955</v>
      </c>
      <c r="D142" s="205">
        <v>0</v>
      </c>
    </row>
    <row r="143" spans="1:4" ht="18" customHeight="1">
      <c r="A143" s="68" t="s">
        <v>1172</v>
      </c>
      <c r="B143" s="194">
        <v>8</v>
      </c>
      <c r="C143" s="233" t="s">
        <v>1173</v>
      </c>
      <c r="D143" s="205">
        <v>0</v>
      </c>
    </row>
    <row r="144" spans="1:4" ht="18" customHeight="1">
      <c r="A144" s="68" t="s">
        <v>1174</v>
      </c>
      <c r="B144" s="68">
        <v>0</v>
      </c>
      <c r="C144" s="233" t="s">
        <v>1175</v>
      </c>
      <c r="D144" s="205">
        <v>0</v>
      </c>
    </row>
    <row r="145" spans="1:4" ht="18" customHeight="1">
      <c r="A145" s="68" t="s">
        <v>1176</v>
      </c>
      <c r="B145" s="68">
        <v>0</v>
      </c>
      <c r="C145" s="233" t="s">
        <v>1177</v>
      </c>
      <c r="D145" s="205">
        <v>0</v>
      </c>
    </row>
    <row r="146" spans="1:4" ht="18" customHeight="1">
      <c r="A146" s="68" t="s">
        <v>1178</v>
      </c>
      <c r="B146" s="68">
        <v>0</v>
      </c>
      <c r="C146" s="233" t="s">
        <v>1179</v>
      </c>
      <c r="D146" s="205">
        <v>0</v>
      </c>
    </row>
    <row r="147" spans="1:4" ht="18" customHeight="1">
      <c r="A147" s="68" t="s">
        <v>1180</v>
      </c>
      <c r="B147" s="68">
        <v>0</v>
      </c>
      <c r="C147" s="233" t="s">
        <v>1181</v>
      </c>
      <c r="D147" s="205">
        <v>0</v>
      </c>
    </row>
    <row r="148" spans="1:4" ht="18" customHeight="1">
      <c r="A148" s="68" t="s">
        <v>1182</v>
      </c>
      <c r="B148" s="68">
        <v>0</v>
      </c>
      <c r="C148" s="233" t="s">
        <v>1183</v>
      </c>
      <c r="D148" s="205">
        <v>0</v>
      </c>
    </row>
    <row r="149" spans="1:4" ht="18" customHeight="1">
      <c r="A149" s="68" t="s">
        <v>1184</v>
      </c>
      <c r="B149" s="68">
        <v>0</v>
      </c>
      <c r="C149" s="233" t="s">
        <v>969</v>
      </c>
      <c r="D149" s="205">
        <v>0</v>
      </c>
    </row>
    <row r="150" spans="1:4" ht="18" customHeight="1" hidden="1">
      <c r="A150" s="68" t="s">
        <v>1185</v>
      </c>
      <c r="B150" s="68">
        <v>0</v>
      </c>
      <c r="C150" s="233" t="s">
        <v>1186</v>
      </c>
      <c r="D150" s="205">
        <v>0</v>
      </c>
    </row>
    <row r="151" spans="1:4" ht="18" customHeight="1">
      <c r="A151" s="68" t="s">
        <v>1187</v>
      </c>
      <c r="B151" s="68">
        <v>0</v>
      </c>
      <c r="C151" s="232" t="s">
        <v>1188</v>
      </c>
      <c r="D151" s="205">
        <v>606</v>
      </c>
    </row>
    <row r="152" spans="1:4" ht="18" customHeight="1">
      <c r="A152" s="68" t="s">
        <v>1189</v>
      </c>
      <c r="B152" s="68">
        <v>0</v>
      </c>
      <c r="C152" s="233" t="s">
        <v>951</v>
      </c>
      <c r="D152" s="205">
        <v>499</v>
      </c>
    </row>
    <row r="153" spans="1:4" ht="18" customHeight="1">
      <c r="A153" s="68" t="s">
        <v>1190</v>
      </c>
      <c r="B153" s="68">
        <v>0</v>
      </c>
      <c r="C153" s="233" t="s">
        <v>953</v>
      </c>
      <c r="D153" s="205">
        <v>107</v>
      </c>
    </row>
    <row r="154" spans="1:4" ht="18" customHeight="1">
      <c r="A154" s="68" t="s">
        <v>1191</v>
      </c>
      <c r="B154" s="68">
        <v>0</v>
      </c>
      <c r="C154" s="233" t="s">
        <v>955</v>
      </c>
      <c r="D154" s="205">
        <v>0</v>
      </c>
    </row>
    <row r="155" spans="1:4" ht="18" customHeight="1">
      <c r="A155" s="68" t="s">
        <v>1192</v>
      </c>
      <c r="B155" s="68">
        <v>0</v>
      </c>
      <c r="C155" s="233" t="s">
        <v>1193</v>
      </c>
      <c r="D155" s="205">
        <v>0</v>
      </c>
    </row>
    <row r="156" spans="1:4" ht="18" customHeight="1">
      <c r="A156" s="68" t="s">
        <v>1194</v>
      </c>
      <c r="B156" s="68">
        <v>0</v>
      </c>
      <c r="C156" s="233" t="s">
        <v>1195</v>
      </c>
      <c r="D156" s="205">
        <v>0</v>
      </c>
    </row>
    <row r="157" spans="1:4" ht="18" customHeight="1">
      <c r="A157" s="68" t="s">
        <v>1196</v>
      </c>
      <c r="B157" s="68">
        <v>0</v>
      </c>
      <c r="C157" s="233" t="s">
        <v>1197</v>
      </c>
      <c r="D157" s="205">
        <v>0</v>
      </c>
    </row>
    <row r="158" spans="1:4" ht="18" customHeight="1">
      <c r="A158" s="68" t="s">
        <v>1198</v>
      </c>
      <c r="B158" s="68">
        <v>0</v>
      </c>
      <c r="C158" s="233" t="s">
        <v>1056</v>
      </c>
      <c r="D158" s="205">
        <v>0</v>
      </c>
    </row>
    <row r="159" spans="1:4" ht="18" customHeight="1">
      <c r="A159" s="68" t="s">
        <v>1199</v>
      </c>
      <c r="B159" s="68">
        <v>0</v>
      </c>
      <c r="C159" s="233" t="s">
        <v>969</v>
      </c>
      <c r="D159" s="205">
        <v>0</v>
      </c>
    </row>
    <row r="160" spans="1:4" ht="18" customHeight="1">
      <c r="A160" s="68" t="s">
        <v>1200</v>
      </c>
      <c r="B160" s="68">
        <v>0</v>
      </c>
      <c r="C160" s="233" t="s">
        <v>1201</v>
      </c>
      <c r="D160" s="205">
        <v>0</v>
      </c>
    </row>
    <row r="161" spans="1:4" ht="18" customHeight="1">
      <c r="A161" s="68" t="s">
        <v>1202</v>
      </c>
      <c r="B161" s="68">
        <v>0</v>
      </c>
      <c r="C161" s="232" t="s">
        <v>1203</v>
      </c>
      <c r="D161" s="205">
        <v>177</v>
      </c>
    </row>
    <row r="162" spans="1:4" ht="18" customHeight="1">
      <c r="A162" s="68" t="s">
        <v>1204</v>
      </c>
      <c r="B162" s="68">
        <v>0</v>
      </c>
      <c r="C162" s="233" t="s">
        <v>951</v>
      </c>
      <c r="D162" s="205">
        <v>116</v>
      </c>
    </row>
    <row r="163" spans="1:4" ht="18" customHeight="1">
      <c r="A163" s="68" t="s">
        <v>1205</v>
      </c>
      <c r="B163" s="68">
        <v>0</v>
      </c>
      <c r="C163" s="233" t="s">
        <v>953</v>
      </c>
      <c r="D163" s="205">
        <v>54</v>
      </c>
    </row>
    <row r="164" spans="1:4" ht="18" customHeight="1">
      <c r="A164" s="68" t="s">
        <v>1206</v>
      </c>
      <c r="B164" s="68">
        <v>0</v>
      </c>
      <c r="C164" s="233" t="s">
        <v>955</v>
      </c>
      <c r="D164" s="205">
        <v>0</v>
      </c>
    </row>
    <row r="165" spans="1:4" ht="18" customHeight="1">
      <c r="A165" s="68" t="s">
        <v>1176</v>
      </c>
      <c r="B165" s="68">
        <v>0</v>
      </c>
      <c r="C165" s="233" t="s">
        <v>1207</v>
      </c>
      <c r="D165" s="205">
        <v>0</v>
      </c>
    </row>
    <row r="166" spans="1:4" ht="18" customHeight="1">
      <c r="A166" s="68" t="s">
        <v>1178</v>
      </c>
      <c r="B166" s="68">
        <v>0</v>
      </c>
      <c r="C166" s="233" t="s">
        <v>1208</v>
      </c>
      <c r="D166" s="205">
        <v>0</v>
      </c>
    </row>
    <row r="167" spans="1:4" ht="18" customHeight="1">
      <c r="A167" s="68" t="s">
        <v>1180</v>
      </c>
      <c r="B167" s="68">
        <v>0</v>
      </c>
      <c r="C167" s="233" t="s">
        <v>1209</v>
      </c>
      <c r="D167" s="205">
        <v>0</v>
      </c>
    </row>
    <row r="168" spans="1:4" ht="18" customHeight="1">
      <c r="A168" s="68" t="s">
        <v>1182</v>
      </c>
      <c r="B168" s="68">
        <v>0</v>
      </c>
      <c r="C168" s="233" t="s">
        <v>1210</v>
      </c>
      <c r="D168" s="205">
        <v>0</v>
      </c>
    </row>
    <row r="169" spans="1:4" ht="18" customHeight="1">
      <c r="A169" s="68" t="s">
        <v>1211</v>
      </c>
      <c r="B169" s="68">
        <v>0</v>
      </c>
      <c r="C169" s="233" t="s">
        <v>1212</v>
      </c>
      <c r="D169" s="205">
        <v>0</v>
      </c>
    </row>
    <row r="170" spans="1:4" ht="18" customHeight="1" hidden="1">
      <c r="A170" s="68" t="s">
        <v>1185</v>
      </c>
      <c r="B170" s="68">
        <v>0</v>
      </c>
      <c r="C170" s="233" t="s">
        <v>1213</v>
      </c>
      <c r="D170" s="205">
        <v>2</v>
      </c>
    </row>
    <row r="171" spans="1:4" ht="18" customHeight="1">
      <c r="A171" s="68" t="s">
        <v>1187</v>
      </c>
      <c r="B171" s="68">
        <v>0</v>
      </c>
      <c r="C171" s="233" t="s">
        <v>1056</v>
      </c>
      <c r="D171" s="205">
        <v>0</v>
      </c>
    </row>
    <row r="172" spans="1:4" ht="18" customHeight="1">
      <c r="A172" s="68" t="s">
        <v>1189</v>
      </c>
      <c r="B172" s="68">
        <v>0</v>
      </c>
      <c r="C172" s="233" t="s">
        <v>969</v>
      </c>
      <c r="D172" s="205">
        <v>5</v>
      </c>
    </row>
    <row r="173" spans="1:4" ht="18" customHeight="1">
      <c r="A173" s="68" t="s">
        <v>1190</v>
      </c>
      <c r="B173" s="68">
        <v>0</v>
      </c>
      <c r="C173" s="233" t="s">
        <v>1214</v>
      </c>
      <c r="D173" s="205">
        <v>0</v>
      </c>
    </row>
    <row r="174" spans="1:4" ht="18" customHeight="1">
      <c r="A174" s="68" t="s">
        <v>1215</v>
      </c>
      <c r="B174" s="68">
        <v>0</v>
      </c>
      <c r="C174" s="232" t="s">
        <v>1216</v>
      </c>
      <c r="D174" s="205">
        <v>223</v>
      </c>
    </row>
    <row r="175" spans="1:4" ht="18" customHeight="1">
      <c r="A175" s="68" t="s">
        <v>1192</v>
      </c>
      <c r="B175" s="68">
        <v>0</v>
      </c>
      <c r="C175" s="233" t="s">
        <v>951</v>
      </c>
      <c r="D175" s="205">
        <v>75</v>
      </c>
    </row>
    <row r="176" spans="1:4" ht="18" customHeight="1">
      <c r="A176" s="68" t="s">
        <v>1194</v>
      </c>
      <c r="B176" s="68">
        <v>0</v>
      </c>
      <c r="C176" s="233" t="s">
        <v>953</v>
      </c>
      <c r="D176" s="205">
        <v>3</v>
      </c>
    </row>
    <row r="177" spans="1:4" ht="18" customHeight="1">
      <c r="A177" s="68" t="s">
        <v>1196</v>
      </c>
      <c r="B177" s="68">
        <v>0</v>
      </c>
      <c r="C177" s="233" t="s">
        <v>955</v>
      </c>
      <c r="D177" s="205">
        <v>0</v>
      </c>
    </row>
    <row r="178" spans="1:4" ht="18" customHeight="1">
      <c r="A178" s="68" t="s">
        <v>1198</v>
      </c>
      <c r="B178" s="68">
        <v>0</v>
      </c>
      <c r="C178" s="233" t="s">
        <v>1217</v>
      </c>
      <c r="D178" s="205">
        <v>30</v>
      </c>
    </row>
    <row r="179" spans="1:4" ht="18" customHeight="1">
      <c r="A179" s="68" t="s">
        <v>1218</v>
      </c>
      <c r="B179" s="68">
        <v>0</v>
      </c>
      <c r="C179" s="233" t="s">
        <v>969</v>
      </c>
      <c r="D179" s="205">
        <v>0</v>
      </c>
    </row>
    <row r="180" spans="1:4" ht="18" customHeight="1">
      <c r="A180" s="68" t="s">
        <v>1200</v>
      </c>
      <c r="B180" s="68">
        <v>0</v>
      </c>
      <c r="C180" s="233" t="s">
        <v>1219</v>
      </c>
      <c r="D180" s="205">
        <v>115</v>
      </c>
    </row>
    <row r="181" spans="1:4" ht="18" customHeight="1">
      <c r="A181" s="68" t="s">
        <v>1202</v>
      </c>
      <c r="B181" s="68">
        <v>0</v>
      </c>
      <c r="C181" s="232" t="s">
        <v>1220</v>
      </c>
      <c r="D181" s="205">
        <v>0</v>
      </c>
    </row>
    <row r="182" spans="1:4" ht="18" customHeight="1">
      <c r="A182" s="68" t="s">
        <v>1204</v>
      </c>
      <c r="B182" s="68">
        <v>0</v>
      </c>
      <c r="C182" s="233" t="s">
        <v>951</v>
      </c>
      <c r="D182" s="205">
        <v>0</v>
      </c>
    </row>
    <row r="183" spans="1:4" ht="18" customHeight="1">
      <c r="A183" s="68" t="s">
        <v>1205</v>
      </c>
      <c r="B183" s="68">
        <v>0</v>
      </c>
      <c r="C183" s="233" t="s">
        <v>953</v>
      </c>
      <c r="D183" s="205">
        <v>0</v>
      </c>
    </row>
    <row r="184" spans="1:4" ht="18" customHeight="1">
      <c r="A184" s="68" t="s">
        <v>1221</v>
      </c>
      <c r="B184" s="68">
        <v>0</v>
      </c>
      <c r="C184" s="233" t="s">
        <v>955</v>
      </c>
      <c r="D184" s="205">
        <v>0</v>
      </c>
    </row>
    <row r="185" spans="1:4" ht="18" customHeight="1">
      <c r="A185" s="68" t="s">
        <v>1222</v>
      </c>
      <c r="B185" s="68">
        <v>0</v>
      </c>
      <c r="C185" s="233" t="s">
        <v>1223</v>
      </c>
      <c r="D185" s="205">
        <v>0</v>
      </c>
    </row>
    <row r="186" spans="1:4" ht="18" customHeight="1">
      <c r="A186" s="68" t="s">
        <v>1224</v>
      </c>
      <c r="B186" s="68">
        <v>0</v>
      </c>
      <c r="C186" s="233" t="s">
        <v>969</v>
      </c>
      <c r="D186" s="205">
        <v>0</v>
      </c>
    </row>
    <row r="187" spans="1:4" ht="18" customHeight="1">
      <c r="A187" s="68" t="s">
        <v>1225</v>
      </c>
      <c r="B187" s="68">
        <v>0</v>
      </c>
      <c r="C187" s="233" t="s">
        <v>1226</v>
      </c>
      <c r="D187" s="205">
        <v>0</v>
      </c>
    </row>
    <row r="188" spans="1:4" ht="18" customHeight="1">
      <c r="A188" s="68" t="s">
        <v>1227</v>
      </c>
      <c r="B188" s="68">
        <v>0</v>
      </c>
      <c r="C188" s="232" t="s">
        <v>1228</v>
      </c>
      <c r="D188" s="205">
        <v>32</v>
      </c>
    </row>
    <row r="189" spans="1:4" ht="18" customHeight="1">
      <c r="A189" s="68" t="s">
        <v>1229</v>
      </c>
      <c r="B189" s="68">
        <v>0</v>
      </c>
      <c r="C189" s="233" t="s">
        <v>951</v>
      </c>
      <c r="D189" s="205">
        <v>20</v>
      </c>
    </row>
    <row r="190" spans="1:4" ht="18" customHeight="1">
      <c r="A190" s="68" t="s">
        <v>1222</v>
      </c>
      <c r="B190" s="68">
        <v>0</v>
      </c>
      <c r="C190" s="233" t="s">
        <v>953</v>
      </c>
      <c r="D190" s="205">
        <v>12</v>
      </c>
    </row>
    <row r="191" spans="1:4" ht="18" customHeight="1">
      <c r="A191" s="68" t="s">
        <v>1224</v>
      </c>
      <c r="B191" s="68">
        <v>0</v>
      </c>
      <c r="C191" s="233" t="s">
        <v>955</v>
      </c>
      <c r="D191" s="205">
        <v>0</v>
      </c>
    </row>
    <row r="192" spans="1:4" ht="18" customHeight="1">
      <c r="A192" s="68" t="s">
        <v>1225</v>
      </c>
      <c r="B192" s="68">
        <v>0</v>
      </c>
      <c r="C192" s="233" t="s">
        <v>1230</v>
      </c>
      <c r="D192" s="205">
        <v>0</v>
      </c>
    </row>
    <row r="193" spans="1:4" ht="18" customHeight="1">
      <c r="A193" s="68" t="s">
        <v>1227</v>
      </c>
      <c r="B193" s="68">
        <v>0</v>
      </c>
      <c r="C193" s="233" t="s">
        <v>1231</v>
      </c>
      <c r="D193" s="205">
        <v>0</v>
      </c>
    </row>
    <row r="194" spans="1:4" ht="18" customHeight="1">
      <c r="A194" s="68" t="s">
        <v>1232</v>
      </c>
      <c r="B194" s="205">
        <v>4</v>
      </c>
      <c r="C194" s="233" t="s">
        <v>1233</v>
      </c>
      <c r="D194" s="205">
        <v>0</v>
      </c>
    </row>
    <row r="195" spans="1:4" ht="18" customHeight="1">
      <c r="A195" s="68" t="s">
        <v>1234</v>
      </c>
      <c r="B195" s="205">
        <v>4</v>
      </c>
      <c r="C195" s="233" t="s">
        <v>969</v>
      </c>
      <c r="D195" s="205">
        <v>0</v>
      </c>
    </row>
    <row r="196" spans="1:4" ht="18" customHeight="1">
      <c r="A196" s="68" t="s">
        <v>1235</v>
      </c>
      <c r="B196" s="68">
        <v>0</v>
      </c>
      <c r="C196" s="233" t="s">
        <v>1236</v>
      </c>
      <c r="D196" s="205">
        <v>0</v>
      </c>
    </row>
    <row r="197" spans="1:4" s="79" customFormat="1" ht="18" customHeight="1">
      <c r="A197" s="68" t="s">
        <v>1237</v>
      </c>
      <c r="B197" s="68">
        <v>0</v>
      </c>
      <c r="C197" s="232" t="s">
        <v>1238</v>
      </c>
      <c r="D197" s="205">
        <v>60</v>
      </c>
    </row>
    <row r="198" spans="1:4" s="74" customFormat="1" ht="18" customHeight="1">
      <c r="A198" s="68" t="s">
        <v>1239</v>
      </c>
      <c r="B198" s="68">
        <v>0</v>
      </c>
      <c r="C198" s="233" t="s">
        <v>951</v>
      </c>
      <c r="D198" s="205">
        <v>54</v>
      </c>
    </row>
    <row r="199" spans="1:4" ht="18" customHeight="1">
      <c r="A199" s="68" t="s">
        <v>1240</v>
      </c>
      <c r="B199" s="68">
        <v>0</v>
      </c>
      <c r="C199" s="233" t="s">
        <v>953</v>
      </c>
      <c r="D199" s="205">
        <v>6</v>
      </c>
    </row>
    <row r="200" spans="1:4" ht="18" customHeight="1">
      <c r="A200" s="68" t="s">
        <v>1241</v>
      </c>
      <c r="B200" s="68">
        <v>0</v>
      </c>
      <c r="C200" s="233" t="s">
        <v>955</v>
      </c>
      <c r="D200" s="205">
        <v>0</v>
      </c>
    </row>
    <row r="201" spans="1:4" ht="18" customHeight="1">
      <c r="A201" s="68" t="s">
        <v>1242</v>
      </c>
      <c r="B201" s="68">
        <v>0</v>
      </c>
      <c r="C201" s="233" t="s">
        <v>1243</v>
      </c>
      <c r="D201" s="205">
        <v>0</v>
      </c>
    </row>
    <row r="202" spans="1:4" ht="18" customHeight="1">
      <c r="A202" s="68" t="s">
        <v>1244</v>
      </c>
      <c r="B202" s="68">
        <v>0</v>
      </c>
      <c r="C202" s="233" t="s">
        <v>1245</v>
      </c>
      <c r="D202" s="205">
        <v>0</v>
      </c>
    </row>
    <row r="203" spans="1:4" ht="18" customHeight="1">
      <c r="A203" s="68" t="s">
        <v>1246</v>
      </c>
      <c r="B203" s="68">
        <v>0</v>
      </c>
      <c r="C203" s="232" t="s">
        <v>1247</v>
      </c>
      <c r="D203" s="205">
        <v>35</v>
      </c>
    </row>
    <row r="204" spans="1:4" ht="18" customHeight="1">
      <c r="A204" s="68" t="s">
        <v>1248</v>
      </c>
      <c r="B204" s="68">
        <v>0</v>
      </c>
      <c r="C204" s="233" t="s">
        <v>951</v>
      </c>
      <c r="D204" s="205">
        <v>31</v>
      </c>
    </row>
    <row r="205" spans="1:4" s="74" customFormat="1" ht="18" customHeight="1">
      <c r="A205" s="68" t="s">
        <v>1249</v>
      </c>
      <c r="B205" s="68">
        <v>0</v>
      </c>
      <c r="C205" s="233" t="s">
        <v>953</v>
      </c>
      <c r="D205" s="205">
        <v>4</v>
      </c>
    </row>
    <row r="206" spans="1:4" s="74" customFormat="1" ht="18" customHeight="1">
      <c r="A206" s="68" t="s">
        <v>1250</v>
      </c>
      <c r="B206" s="68">
        <v>0</v>
      </c>
      <c r="C206" s="233" t="s">
        <v>955</v>
      </c>
      <c r="D206" s="205">
        <v>0</v>
      </c>
    </row>
    <row r="207" spans="1:4" ht="18" customHeight="1">
      <c r="A207" s="68" t="s">
        <v>1251</v>
      </c>
      <c r="B207" s="68">
        <v>0</v>
      </c>
      <c r="C207" s="233" t="s">
        <v>982</v>
      </c>
      <c r="D207" s="205">
        <v>0</v>
      </c>
    </row>
    <row r="208" spans="1:4" ht="18" customHeight="1" hidden="1">
      <c r="A208" s="68" t="s">
        <v>1252</v>
      </c>
      <c r="B208" s="68">
        <v>0</v>
      </c>
      <c r="C208" s="233" t="s">
        <v>969</v>
      </c>
      <c r="D208" s="205">
        <v>0</v>
      </c>
    </row>
    <row r="209" spans="1:4" ht="18" customHeight="1">
      <c r="A209" s="68" t="s">
        <v>1253</v>
      </c>
      <c r="B209" s="68">
        <v>0</v>
      </c>
      <c r="C209" s="233" t="s">
        <v>1254</v>
      </c>
      <c r="D209" s="205">
        <v>0</v>
      </c>
    </row>
    <row r="210" spans="1:4" ht="18" customHeight="1" hidden="1">
      <c r="A210" s="68" t="s">
        <v>1255</v>
      </c>
      <c r="B210" s="68">
        <v>0</v>
      </c>
      <c r="C210" s="232" t="s">
        <v>1256</v>
      </c>
      <c r="D210" s="205">
        <v>242</v>
      </c>
    </row>
    <row r="211" spans="1:4" ht="18" customHeight="1">
      <c r="A211" s="68" t="s">
        <v>1257</v>
      </c>
      <c r="B211" s="68">
        <v>0</v>
      </c>
      <c r="C211" s="233" t="s">
        <v>951</v>
      </c>
      <c r="D211" s="205">
        <v>150</v>
      </c>
    </row>
    <row r="212" spans="1:4" ht="18" customHeight="1">
      <c r="A212" s="68" t="s">
        <v>1258</v>
      </c>
      <c r="B212" s="68">
        <v>0</v>
      </c>
      <c r="C212" s="233" t="s">
        <v>953</v>
      </c>
      <c r="D212" s="205">
        <v>65</v>
      </c>
    </row>
    <row r="213" spans="1:4" ht="18" customHeight="1">
      <c r="A213" s="68" t="s">
        <v>1259</v>
      </c>
      <c r="B213" s="68">
        <v>0</v>
      </c>
      <c r="C213" s="233" t="s">
        <v>955</v>
      </c>
      <c r="D213" s="205">
        <v>0</v>
      </c>
    </row>
    <row r="214" spans="1:4" ht="18" customHeight="1">
      <c r="A214" s="68" t="s">
        <v>1260</v>
      </c>
      <c r="B214" s="68">
        <v>0</v>
      </c>
      <c r="C214" s="233" t="s">
        <v>1261</v>
      </c>
      <c r="D214" s="205">
        <v>0</v>
      </c>
    </row>
    <row r="215" spans="1:4" ht="18" customHeight="1">
      <c r="A215" s="68" t="s">
        <v>1262</v>
      </c>
      <c r="B215" s="68">
        <v>0</v>
      </c>
      <c r="C215" s="233" t="s">
        <v>1263</v>
      </c>
      <c r="D215" s="205">
        <v>0</v>
      </c>
    </row>
    <row r="216" spans="1:4" ht="18" customHeight="1">
      <c r="A216" s="68" t="s">
        <v>1264</v>
      </c>
      <c r="B216" s="68">
        <v>0</v>
      </c>
      <c r="C216" s="233" t="s">
        <v>969</v>
      </c>
      <c r="D216" s="205">
        <v>0</v>
      </c>
    </row>
    <row r="217" spans="1:4" ht="18" customHeight="1">
      <c r="A217" s="68" t="s">
        <v>1265</v>
      </c>
      <c r="B217" s="68">
        <v>0</v>
      </c>
      <c r="C217" s="233" t="s">
        <v>1266</v>
      </c>
      <c r="D217" s="205">
        <v>27</v>
      </c>
    </row>
    <row r="218" spans="1:4" ht="18" customHeight="1">
      <c r="A218" s="68" t="s">
        <v>1267</v>
      </c>
      <c r="B218" s="68">
        <v>0</v>
      </c>
      <c r="C218" s="232" t="s">
        <v>1268</v>
      </c>
      <c r="D218" s="205">
        <v>1353</v>
      </c>
    </row>
    <row r="219" spans="1:4" ht="18" customHeight="1">
      <c r="A219" s="68" t="s">
        <v>1269</v>
      </c>
      <c r="B219" s="68">
        <v>0</v>
      </c>
      <c r="C219" s="233" t="s">
        <v>951</v>
      </c>
      <c r="D219" s="205">
        <v>1108</v>
      </c>
    </row>
    <row r="220" spans="1:4" ht="18" customHeight="1">
      <c r="A220" s="68" t="s">
        <v>1270</v>
      </c>
      <c r="B220" s="68">
        <v>0</v>
      </c>
      <c r="C220" s="233" t="s">
        <v>953</v>
      </c>
      <c r="D220" s="205">
        <v>218</v>
      </c>
    </row>
    <row r="221" spans="1:4" ht="18" customHeight="1">
      <c r="A221" s="68" t="s">
        <v>1271</v>
      </c>
      <c r="B221" s="68">
        <v>0</v>
      </c>
      <c r="C221" s="233" t="s">
        <v>955</v>
      </c>
      <c r="D221" s="205">
        <v>0</v>
      </c>
    </row>
    <row r="222" spans="1:4" ht="18" customHeight="1">
      <c r="A222" s="68" t="s">
        <v>1272</v>
      </c>
      <c r="B222" s="68">
        <v>0</v>
      </c>
      <c r="C222" s="233" t="s">
        <v>1273</v>
      </c>
      <c r="D222" s="205">
        <v>0</v>
      </c>
    </row>
    <row r="223" spans="1:4" ht="18" customHeight="1">
      <c r="A223" s="68" t="s">
        <v>1274</v>
      </c>
      <c r="B223" s="68">
        <v>0</v>
      </c>
      <c r="C223" s="233" t="s">
        <v>969</v>
      </c>
      <c r="D223" s="205">
        <v>0</v>
      </c>
    </row>
    <row r="224" spans="1:4" ht="18" customHeight="1">
      <c r="A224" s="68" t="s">
        <v>1275</v>
      </c>
      <c r="B224" s="68">
        <v>0</v>
      </c>
      <c r="C224" s="233" t="s">
        <v>1276</v>
      </c>
      <c r="D224" s="205">
        <v>27</v>
      </c>
    </row>
    <row r="225" spans="1:4" ht="18" customHeight="1">
      <c r="A225" s="68" t="s">
        <v>1277</v>
      </c>
      <c r="B225" s="68">
        <v>0</v>
      </c>
      <c r="C225" s="232" t="s">
        <v>1278</v>
      </c>
      <c r="D225" s="205">
        <v>653</v>
      </c>
    </row>
    <row r="226" spans="1:4" ht="18" customHeight="1">
      <c r="A226" s="68" t="s">
        <v>1279</v>
      </c>
      <c r="B226" s="68">
        <v>0</v>
      </c>
      <c r="C226" s="233" t="s">
        <v>951</v>
      </c>
      <c r="D226" s="205">
        <v>139</v>
      </c>
    </row>
    <row r="227" spans="1:4" ht="18" customHeight="1">
      <c r="A227" s="68" t="s">
        <v>1280</v>
      </c>
      <c r="B227" s="68">
        <v>0</v>
      </c>
      <c r="C227" s="233" t="s">
        <v>953</v>
      </c>
      <c r="D227" s="205">
        <v>309</v>
      </c>
    </row>
    <row r="228" spans="1:4" ht="18" customHeight="1">
      <c r="A228" s="68" t="s">
        <v>1281</v>
      </c>
      <c r="B228" s="68">
        <v>0</v>
      </c>
      <c r="C228" s="233" t="s">
        <v>955</v>
      </c>
      <c r="D228" s="205">
        <v>0</v>
      </c>
    </row>
    <row r="229" spans="1:4" ht="18" customHeight="1">
      <c r="A229" s="68" t="s">
        <v>1282</v>
      </c>
      <c r="B229" s="68">
        <v>0</v>
      </c>
      <c r="C229" s="233" t="s">
        <v>969</v>
      </c>
      <c r="D229" s="205">
        <v>0</v>
      </c>
    </row>
    <row r="230" spans="1:4" ht="18" customHeight="1">
      <c r="A230" s="68" t="s">
        <v>1283</v>
      </c>
      <c r="B230" s="68">
        <v>0</v>
      </c>
      <c r="C230" s="233" t="s">
        <v>1284</v>
      </c>
      <c r="D230" s="205">
        <v>205</v>
      </c>
    </row>
    <row r="231" spans="1:4" ht="18" customHeight="1">
      <c r="A231" s="68" t="s">
        <v>1285</v>
      </c>
      <c r="B231" s="68">
        <v>0</v>
      </c>
      <c r="C231" s="232" t="s">
        <v>1286</v>
      </c>
      <c r="D231" s="205">
        <v>218</v>
      </c>
    </row>
    <row r="232" spans="1:4" ht="18" customHeight="1">
      <c r="A232" s="68" t="s">
        <v>1287</v>
      </c>
      <c r="B232" s="68">
        <v>0</v>
      </c>
      <c r="C232" s="233" t="s">
        <v>951</v>
      </c>
      <c r="D232" s="205">
        <v>112</v>
      </c>
    </row>
    <row r="233" spans="1:4" ht="18" customHeight="1">
      <c r="A233" s="68" t="s">
        <v>1288</v>
      </c>
      <c r="B233" s="68">
        <v>0</v>
      </c>
      <c r="C233" s="233" t="s">
        <v>953</v>
      </c>
      <c r="D233" s="205">
        <v>30</v>
      </c>
    </row>
    <row r="234" spans="1:4" ht="18" customHeight="1">
      <c r="A234" s="68" t="s">
        <v>1289</v>
      </c>
      <c r="B234" s="68">
        <v>0</v>
      </c>
      <c r="C234" s="233" t="s">
        <v>955</v>
      </c>
      <c r="D234" s="205">
        <v>0</v>
      </c>
    </row>
    <row r="235" spans="1:4" ht="18" customHeight="1">
      <c r="A235" s="68" t="s">
        <v>1290</v>
      </c>
      <c r="B235" s="68">
        <v>0</v>
      </c>
      <c r="C235" s="233" t="s">
        <v>969</v>
      </c>
      <c r="D235" s="205">
        <v>0</v>
      </c>
    </row>
    <row r="236" spans="1:4" s="74" customFormat="1" ht="18" customHeight="1">
      <c r="A236" s="80" t="s">
        <v>1291</v>
      </c>
      <c r="B236" s="81">
        <v>0</v>
      </c>
      <c r="C236" s="233" t="s">
        <v>1292</v>
      </c>
      <c r="D236" s="205">
        <v>76</v>
      </c>
    </row>
    <row r="237" spans="1:4" s="74" customFormat="1" ht="18" customHeight="1">
      <c r="A237" s="67" t="s">
        <v>1293</v>
      </c>
      <c r="B237" s="81">
        <v>0</v>
      </c>
      <c r="C237" s="232" t="s">
        <v>1294</v>
      </c>
      <c r="D237" s="205">
        <v>75</v>
      </c>
    </row>
    <row r="238" spans="1:4" ht="18" customHeight="1">
      <c r="A238" s="67" t="s">
        <v>1295</v>
      </c>
      <c r="B238" s="69">
        <v>0</v>
      </c>
      <c r="C238" s="233" t="s">
        <v>951</v>
      </c>
      <c r="D238" s="205">
        <v>64</v>
      </c>
    </row>
    <row r="239" spans="1:4" ht="18" customHeight="1">
      <c r="A239" s="67" t="s">
        <v>1296</v>
      </c>
      <c r="B239" s="69">
        <v>0</v>
      </c>
      <c r="C239" s="233" t="s">
        <v>953</v>
      </c>
      <c r="D239" s="205">
        <v>11</v>
      </c>
    </row>
    <row r="240" spans="1:4" ht="18" customHeight="1">
      <c r="A240" s="67" t="s">
        <v>1297</v>
      </c>
      <c r="B240" s="69">
        <v>0</v>
      </c>
      <c r="C240" s="233" t="s">
        <v>955</v>
      </c>
      <c r="D240" s="205">
        <v>0</v>
      </c>
    </row>
    <row r="241" spans="1:4" ht="18" customHeight="1">
      <c r="A241" s="67" t="s">
        <v>1298</v>
      </c>
      <c r="B241" s="69">
        <v>0</v>
      </c>
      <c r="C241" s="233" t="s">
        <v>969</v>
      </c>
      <c r="D241" s="205">
        <v>0</v>
      </c>
    </row>
    <row r="242" spans="1:4" ht="18" customHeight="1">
      <c r="A242" s="67" t="s">
        <v>1299</v>
      </c>
      <c r="B242" s="69">
        <v>0</v>
      </c>
      <c r="C242" s="233" t="s">
        <v>1300</v>
      </c>
      <c r="D242" s="205">
        <v>0</v>
      </c>
    </row>
    <row r="243" spans="1:4" ht="18" customHeight="1">
      <c r="A243" s="67" t="s">
        <v>1301</v>
      </c>
      <c r="B243" s="69">
        <v>0</v>
      </c>
      <c r="C243" s="232" t="s">
        <v>1302</v>
      </c>
      <c r="D243" s="205">
        <v>0</v>
      </c>
    </row>
    <row r="244" spans="1:4" ht="18" customHeight="1">
      <c r="A244" s="67" t="s">
        <v>1303</v>
      </c>
      <c r="B244" s="69">
        <v>0</v>
      </c>
      <c r="C244" s="233" t="s">
        <v>951</v>
      </c>
      <c r="D244" s="205">
        <v>0</v>
      </c>
    </row>
    <row r="245" spans="1:4" ht="18" customHeight="1">
      <c r="A245" s="67" t="s">
        <v>1304</v>
      </c>
      <c r="B245" s="69">
        <v>0</v>
      </c>
      <c r="C245" s="233" t="s">
        <v>953</v>
      </c>
      <c r="D245" s="205">
        <v>0</v>
      </c>
    </row>
    <row r="246" spans="1:4" ht="18" customHeight="1">
      <c r="A246" s="67" t="s">
        <v>1305</v>
      </c>
      <c r="B246" s="81">
        <v>0</v>
      </c>
      <c r="C246" s="233" t="s">
        <v>955</v>
      </c>
      <c r="D246" s="205">
        <v>0</v>
      </c>
    </row>
    <row r="247" spans="1:4" s="74" customFormat="1" ht="18" customHeight="1">
      <c r="A247" s="73" t="s">
        <v>1306</v>
      </c>
      <c r="B247" s="81">
        <v>0</v>
      </c>
      <c r="C247" s="233" t="s">
        <v>969</v>
      </c>
      <c r="D247" s="205">
        <v>0</v>
      </c>
    </row>
    <row r="248" spans="1:4" ht="14.25">
      <c r="A248" s="82" t="s">
        <v>1307</v>
      </c>
      <c r="B248" s="69">
        <v>0</v>
      </c>
      <c r="C248" s="233" t="s">
        <v>1308</v>
      </c>
      <c r="D248" s="205">
        <v>0</v>
      </c>
    </row>
    <row r="249" spans="1:4" ht="14.25">
      <c r="A249" s="82" t="s">
        <v>1309</v>
      </c>
      <c r="B249" s="69">
        <v>0</v>
      </c>
      <c r="C249" s="232" t="s">
        <v>1310</v>
      </c>
      <c r="D249" s="205">
        <v>0</v>
      </c>
    </row>
    <row r="250" spans="1:4" ht="14.25">
      <c r="A250" s="82" t="s">
        <v>1311</v>
      </c>
      <c r="B250" s="69">
        <v>0</v>
      </c>
      <c r="C250" s="233" t="s">
        <v>951</v>
      </c>
      <c r="D250" s="205">
        <v>0</v>
      </c>
    </row>
    <row r="251" spans="1:4" ht="14.25">
      <c r="A251" s="82" t="s">
        <v>1312</v>
      </c>
      <c r="B251" s="69">
        <v>0</v>
      </c>
      <c r="C251" s="233" t="s">
        <v>953</v>
      </c>
      <c r="D251" s="205">
        <v>0</v>
      </c>
    </row>
    <row r="252" spans="1:4" ht="14.25">
      <c r="A252" s="82" t="s">
        <v>1313</v>
      </c>
      <c r="B252" s="69">
        <v>0</v>
      </c>
      <c r="C252" s="233" t="s">
        <v>955</v>
      </c>
      <c r="D252" s="205">
        <v>0</v>
      </c>
    </row>
    <row r="253" spans="1:4" ht="14.25">
      <c r="A253" s="82" t="s">
        <v>1314</v>
      </c>
      <c r="B253" s="69">
        <v>0</v>
      </c>
      <c r="C253" s="233" t="s">
        <v>969</v>
      </c>
      <c r="D253" s="205">
        <v>0</v>
      </c>
    </row>
    <row r="254" spans="1:4" ht="14.25">
      <c r="A254" s="82" t="s">
        <v>1315</v>
      </c>
      <c r="B254" s="69">
        <v>0</v>
      </c>
      <c r="C254" s="233" t="s">
        <v>1316</v>
      </c>
      <c r="D254" s="205">
        <v>0</v>
      </c>
    </row>
    <row r="255" spans="1:4" ht="14.25">
      <c r="A255" s="82" t="s">
        <v>1317</v>
      </c>
      <c r="B255" s="69">
        <v>0</v>
      </c>
      <c r="C255" s="232" t="s">
        <v>1318</v>
      </c>
      <c r="D255" s="205">
        <v>959</v>
      </c>
    </row>
    <row r="256" spans="1:4" ht="14.25">
      <c r="A256" s="82" t="s">
        <v>1319</v>
      </c>
      <c r="B256" s="69">
        <v>0</v>
      </c>
      <c r="C256" s="233" t="s">
        <v>1320</v>
      </c>
      <c r="D256" s="205">
        <v>0</v>
      </c>
    </row>
    <row r="257" spans="1:4" ht="14.25">
      <c r="A257" s="82" t="s">
        <v>1321</v>
      </c>
      <c r="B257" s="69">
        <v>0</v>
      </c>
      <c r="C257" s="233" t="s">
        <v>1322</v>
      </c>
      <c r="D257" s="205">
        <v>959</v>
      </c>
    </row>
    <row r="258" spans="1:4" ht="14.25">
      <c r="A258" s="82" t="s">
        <v>1323</v>
      </c>
      <c r="B258" s="69">
        <v>0</v>
      </c>
      <c r="C258" s="232" t="s">
        <v>1324</v>
      </c>
      <c r="D258" s="205">
        <v>0</v>
      </c>
    </row>
    <row r="259" spans="1:4" ht="14.25">
      <c r="A259" s="82" t="s">
        <v>1325</v>
      </c>
      <c r="B259" s="69">
        <v>0</v>
      </c>
      <c r="C259" s="232" t="s">
        <v>1326</v>
      </c>
      <c r="D259" s="205">
        <v>0</v>
      </c>
    </row>
    <row r="260" spans="1:4" ht="14.25">
      <c r="A260" s="82" t="s">
        <v>1327</v>
      </c>
      <c r="B260" s="69">
        <v>0</v>
      </c>
      <c r="C260" s="233" t="s">
        <v>951</v>
      </c>
      <c r="D260" s="205">
        <v>0</v>
      </c>
    </row>
    <row r="261" spans="1:4" ht="14.25">
      <c r="A261" s="82" t="s">
        <v>1328</v>
      </c>
      <c r="B261" s="205">
        <v>359</v>
      </c>
      <c r="C261" s="233" t="s">
        <v>953</v>
      </c>
      <c r="D261" s="205">
        <v>0</v>
      </c>
    </row>
    <row r="262" spans="1:4" ht="14.25">
      <c r="A262" s="82" t="s">
        <v>1329</v>
      </c>
      <c r="B262" s="205">
        <v>358</v>
      </c>
      <c r="C262" s="233" t="s">
        <v>955</v>
      </c>
      <c r="D262" s="205">
        <v>0</v>
      </c>
    </row>
    <row r="263" spans="1:4" ht="14.25">
      <c r="A263" s="82" t="s">
        <v>1330</v>
      </c>
      <c r="B263" s="205">
        <v>0</v>
      </c>
      <c r="C263" s="233" t="s">
        <v>1273</v>
      </c>
      <c r="D263" s="205">
        <v>0</v>
      </c>
    </row>
    <row r="264" spans="1:4" ht="14.25">
      <c r="A264" s="82" t="s">
        <v>1331</v>
      </c>
      <c r="B264" s="205">
        <v>0</v>
      </c>
      <c r="C264" s="233" t="s">
        <v>969</v>
      </c>
      <c r="D264" s="205">
        <v>0</v>
      </c>
    </row>
    <row r="265" spans="1:4" ht="14.25">
      <c r="A265" s="82" t="s">
        <v>1332</v>
      </c>
      <c r="B265" s="205">
        <v>358</v>
      </c>
      <c r="C265" s="233" t="s">
        <v>1333</v>
      </c>
      <c r="D265" s="205">
        <v>0</v>
      </c>
    </row>
    <row r="266" spans="1:4" ht="14.25">
      <c r="A266" s="82" t="s">
        <v>1334</v>
      </c>
      <c r="B266" s="205">
        <v>1</v>
      </c>
      <c r="C266" s="232" t="s">
        <v>1335</v>
      </c>
      <c r="D266" s="205">
        <v>0</v>
      </c>
    </row>
    <row r="267" spans="1:4" ht="14.25">
      <c r="A267" s="82" t="s">
        <v>1336</v>
      </c>
      <c r="B267" s="205">
        <v>527</v>
      </c>
      <c r="C267" s="233" t="s">
        <v>1337</v>
      </c>
      <c r="D267" s="205">
        <v>0</v>
      </c>
    </row>
    <row r="268" spans="1:4" ht="14.25">
      <c r="A268" s="82" t="s">
        <v>1338</v>
      </c>
      <c r="B268" s="205">
        <v>0</v>
      </c>
      <c r="C268" s="233" t="s">
        <v>1339</v>
      </c>
      <c r="D268" s="205">
        <v>0</v>
      </c>
    </row>
    <row r="269" spans="1:4" ht="14.25">
      <c r="A269" s="82" t="s">
        <v>1340</v>
      </c>
      <c r="B269" s="205">
        <v>527</v>
      </c>
      <c r="C269" s="232" t="s">
        <v>1341</v>
      </c>
      <c r="D269" s="205">
        <v>0</v>
      </c>
    </row>
    <row r="270" spans="1:4" ht="14.25">
      <c r="A270" s="82" t="s">
        <v>1342</v>
      </c>
      <c r="B270" s="205">
        <v>0</v>
      </c>
      <c r="C270" s="233" t="s">
        <v>1343</v>
      </c>
      <c r="D270" s="205">
        <v>0</v>
      </c>
    </row>
    <row r="271" spans="1:4" ht="14.25">
      <c r="A271" s="82" t="s">
        <v>1344</v>
      </c>
      <c r="B271" s="205">
        <v>860</v>
      </c>
      <c r="C271" s="233" t="s">
        <v>1345</v>
      </c>
      <c r="D271" s="205">
        <v>0</v>
      </c>
    </row>
    <row r="272" spans="1:4" ht="14.25">
      <c r="A272" s="82" t="s">
        <v>1346</v>
      </c>
      <c r="B272" s="205">
        <v>99</v>
      </c>
      <c r="C272" s="233" t="s">
        <v>1347</v>
      </c>
      <c r="D272" s="205">
        <v>0</v>
      </c>
    </row>
    <row r="273" spans="1:4" ht="14.25">
      <c r="A273" s="82" t="s">
        <v>1348</v>
      </c>
      <c r="B273" s="205">
        <v>0</v>
      </c>
      <c r="C273" s="233" t="s">
        <v>1349</v>
      </c>
      <c r="D273" s="205">
        <v>0</v>
      </c>
    </row>
    <row r="274" spans="1:4" ht="14.25">
      <c r="A274" s="82" t="s">
        <v>1350</v>
      </c>
      <c r="B274" s="205">
        <v>99</v>
      </c>
      <c r="C274" s="233" t="s">
        <v>1351</v>
      </c>
      <c r="D274" s="205">
        <v>0</v>
      </c>
    </row>
    <row r="275" spans="1:4" ht="14.25">
      <c r="A275" s="82" t="s">
        <v>1352</v>
      </c>
      <c r="B275" s="205">
        <v>10</v>
      </c>
      <c r="C275" s="233" t="s">
        <v>1353</v>
      </c>
      <c r="D275" s="205">
        <v>0</v>
      </c>
    </row>
    <row r="276" spans="1:4" ht="14.25">
      <c r="A276" s="82" t="s">
        <v>1354</v>
      </c>
      <c r="B276" s="205">
        <v>547</v>
      </c>
      <c r="C276" s="232" t="s">
        <v>1355</v>
      </c>
      <c r="D276" s="205">
        <v>0</v>
      </c>
    </row>
    <row r="277" spans="1:4" ht="14.25">
      <c r="A277" s="82" t="s">
        <v>1356</v>
      </c>
      <c r="B277" s="205">
        <v>0</v>
      </c>
      <c r="C277" s="233" t="s">
        <v>1357</v>
      </c>
      <c r="D277" s="205">
        <v>0</v>
      </c>
    </row>
    <row r="278" spans="1:4" ht="14.25">
      <c r="A278" s="82" t="s">
        <v>1358</v>
      </c>
      <c r="B278" s="205">
        <v>74</v>
      </c>
      <c r="C278" s="233" t="s">
        <v>1359</v>
      </c>
      <c r="D278" s="205">
        <v>0</v>
      </c>
    </row>
    <row r="279" spans="1:4" ht="14.25">
      <c r="A279" s="82" t="s">
        <v>1360</v>
      </c>
      <c r="B279" s="205">
        <v>64</v>
      </c>
      <c r="C279" s="233" t="s">
        <v>1361</v>
      </c>
      <c r="D279" s="205">
        <v>0</v>
      </c>
    </row>
    <row r="280" spans="1:4" ht="14.25">
      <c r="A280" s="82" t="s">
        <v>1362</v>
      </c>
      <c r="B280" s="205">
        <v>0</v>
      </c>
      <c r="C280" s="233" t="s">
        <v>1363</v>
      </c>
      <c r="D280" s="205">
        <v>0</v>
      </c>
    </row>
    <row r="281" spans="1:4" ht="14.25">
      <c r="A281" s="82" t="s">
        <v>1364</v>
      </c>
      <c r="B281" s="205">
        <v>65</v>
      </c>
      <c r="C281" s="233" t="s">
        <v>1365</v>
      </c>
      <c r="D281" s="205">
        <v>0</v>
      </c>
    </row>
    <row r="282" spans="1:4" ht="14.25">
      <c r="A282" s="82" t="s">
        <v>1366</v>
      </c>
      <c r="B282" s="205">
        <v>1</v>
      </c>
      <c r="C282" s="232" t="s">
        <v>1367</v>
      </c>
      <c r="D282" s="205">
        <v>0</v>
      </c>
    </row>
    <row r="283" spans="1:4" ht="14.25">
      <c r="A283" s="82" t="s">
        <v>1368</v>
      </c>
      <c r="B283" s="205">
        <v>0</v>
      </c>
      <c r="C283" s="233" t="s">
        <v>1369</v>
      </c>
      <c r="D283" s="205">
        <v>0</v>
      </c>
    </row>
    <row r="284" spans="1:4" ht="14.25">
      <c r="A284" s="82" t="s">
        <v>1370</v>
      </c>
      <c r="B284" s="205">
        <v>0</v>
      </c>
      <c r="C284" s="233" t="s">
        <v>1371</v>
      </c>
      <c r="D284" s="205">
        <v>0</v>
      </c>
    </row>
    <row r="285" spans="1:4" ht="14.25">
      <c r="A285" s="82" t="s">
        <v>1372</v>
      </c>
      <c r="B285" s="205">
        <v>501</v>
      </c>
      <c r="C285" s="233" t="s">
        <v>1373</v>
      </c>
      <c r="D285" s="205">
        <v>0</v>
      </c>
    </row>
    <row r="286" spans="1:4" ht="14.25">
      <c r="A286" s="82" t="s">
        <v>1374</v>
      </c>
      <c r="B286" s="205">
        <v>85</v>
      </c>
      <c r="C286" s="232" t="s">
        <v>1375</v>
      </c>
      <c r="D286" s="205">
        <v>0</v>
      </c>
    </row>
    <row r="287" spans="1:4" ht="14.25">
      <c r="A287" s="82" t="s">
        <v>1376</v>
      </c>
      <c r="B287" s="205">
        <v>2</v>
      </c>
      <c r="C287" s="233" t="s">
        <v>1377</v>
      </c>
      <c r="D287" s="205">
        <v>0</v>
      </c>
    </row>
    <row r="288" spans="1:4" ht="14.25">
      <c r="A288" s="82" t="s">
        <v>1378</v>
      </c>
      <c r="B288" s="205">
        <v>263</v>
      </c>
      <c r="C288" s="232" t="s">
        <v>1379</v>
      </c>
      <c r="D288" s="205">
        <v>0</v>
      </c>
    </row>
    <row r="289" spans="1:4" ht="14.25">
      <c r="A289" s="82" t="s">
        <v>1380</v>
      </c>
      <c r="B289" s="205">
        <v>0</v>
      </c>
      <c r="C289" s="233" t="s">
        <v>1381</v>
      </c>
      <c r="D289" s="205">
        <v>0</v>
      </c>
    </row>
    <row r="290" spans="1:4" ht="14.25">
      <c r="A290" s="82" t="s">
        <v>1382</v>
      </c>
      <c r="B290" s="205">
        <v>10</v>
      </c>
      <c r="C290" s="233" t="s">
        <v>1383</v>
      </c>
      <c r="D290" s="205">
        <v>0</v>
      </c>
    </row>
    <row r="291" spans="1:4" ht="14.25">
      <c r="A291" s="82" t="s">
        <v>1384</v>
      </c>
      <c r="B291" s="205">
        <v>15</v>
      </c>
      <c r="C291" s="233" t="s">
        <v>1385</v>
      </c>
      <c r="D291" s="205">
        <v>0</v>
      </c>
    </row>
    <row r="292" spans="1:4" ht="14.25">
      <c r="A292" s="82" t="s">
        <v>1386</v>
      </c>
      <c r="B292" s="205">
        <v>125</v>
      </c>
      <c r="C292" s="233" t="s">
        <v>1387</v>
      </c>
      <c r="D292" s="205">
        <v>0</v>
      </c>
    </row>
    <row r="293" spans="1:4" ht="14.25">
      <c r="A293" s="82" t="s">
        <v>1388</v>
      </c>
      <c r="B293" s="205">
        <v>1</v>
      </c>
      <c r="C293" s="232" t="s">
        <v>1389</v>
      </c>
      <c r="D293" s="205">
        <v>0</v>
      </c>
    </row>
    <row r="294" spans="1:4" ht="14.25">
      <c r="A294" s="82" t="s">
        <v>1390</v>
      </c>
      <c r="B294" s="205">
        <v>122</v>
      </c>
      <c r="C294" s="233" t="s">
        <v>1391</v>
      </c>
      <c r="D294" s="205">
        <v>0</v>
      </c>
    </row>
    <row r="295" spans="1:4" ht="14.25">
      <c r="A295" s="82" t="s">
        <v>1392</v>
      </c>
      <c r="B295" s="205">
        <v>0</v>
      </c>
      <c r="C295" s="232" t="s">
        <v>1393</v>
      </c>
      <c r="D295" s="205">
        <v>148</v>
      </c>
    </row>
    <row r="296" spans="1:4" ht="14.25">
      <c r="A296" s="82" t="s">
        <v>1394</v>
      </c>
      <c r="B296" s="205">
        <v>0</v>
      </c>
      <c r="C296" s="232" t="s">
        <v>1395</v>
      </c>
      <c r="D296" s="205">
        <v>0</v>
      </c>
    </row>
    <row r="297" spans="1:4" ht="14.25">
      <c r="A297" s="82" t="s">
        <v>1396</v>
      </c>
      <c r="B297" s="205">
        <v>0</v>
      </c>
      <c r="C297" s="233" t="s">
        <v>1397</v>
      </c>
      <c r="D297" s="205">
        <v>0</v>
      </c>
    </row>
    <row r="298" spans="1:4" ht="14.25">
      <c r="A298" s="82" t="s">
        <v>1398</v>
      </c>
      <c r="B298" s="205">
        <v>119</v>
      </c>
      <c r="C298" s="232" t="s">
        <v>1399</v>
      </c>
      <c r="D298" s="205">
        <v>0</v>
      </c>
    </row>
    <row r="299" spans="1:4" ht="14.25">
      <c r="A299" s="82" t="s">
        <v>1400</v>
      </c>
      <c r="B299" s="205">
        <v>3</v>
      </c>
      <c r="C299" s="233" t="s">
        <v>1401</v>
      </c>
      <c r="D299" s="205">
        <v>0</v>
      </c>
    </row>
    <row r="300" spans="1:4" ht="14.25">
      <c r="A300" s="82" t="s">
        <v>1402</v>
      </c>
      <c r="B300" s="205">
        <v>329</v>
      </c>
      <c r="C300" s="232" t="s">
        <v>1403</v>
      </c>
      <c r="D300" s="205">
        <v>0</v>
      </c>
    </row>
    <row r="301" spans="1:4" ht="14.25">
      <c r="A301" s="82" t="s">
        <v>1404</v>
      </c>
      <c r="B301" s="205">
        <v>72</v>
      </c>
      <c r="C301" s="233" t="s">
        <v>1405</v>
      </c>
      <c r="D301" s="205">
        <v>0</v>
      </c>
    </row>
    <row r="302" spans="1:4" ht="14.25">
      <c r="A302" s="82" t="s">
        <v>1406</v>
      </c>
      <c r="B302" s="205">
        <v>1</v>
      </c>
      <c r="C302" s="232" t="s">
        <v>1407</v>
      </c>
      <c r="D302" s="205">
        <v>148</v>
      </c>
    </row>
    <row r="303" spans="1:4" ht="14.25">
      <c r="A303" s="82" t="s">
        <v>1408</v>
      </c>
      <c r="B303" s="205">
        <v>221</v>
      </c>
      <c r="C303" s="233" t="s">
        <v>1409</v>
      </c>
      <c r="D303" s="205">
        <v>14</v>
      </c>
    </row>
    <row r="304" spans="1:4" ht="14.25">
      <c r="A304" s="82" t="s">
        <v>1410</v>
      </c>
      <c r="B304" s="205">
        <v>0</v>
      </c>
      <c r="C304" s="233" t="s">
        <v>1411</v>
      </c>
      <c r="D304" s="205">
        <v>0</v>
      </c>
    </row>
    <row r="305" spans="1:4" ht="14.25">
      <c r="A305" s="82" t="s">
        <v>1412</v>
      </c>
      <c r="B305" s="205">
        <v>18</v>
      </c>
      <c r="C305" s="233" t="s">
        <v>1413</v>
      </c>
      <c r="D305" s="205">
        <v>0</v>
      </c>
    </row>
    <row r="306" spans="1:4" ht="14.25">
      <c r="A306" s="82" t="s">
        <v>1414</v>
      </c>
      <c r="B306" s="205">
        <v>2</v>
      </c>
      <c r="C306" s="233" t="s">
        <v>1415</v>
      </c>
      <c r="D306" s="205">
        <v>0</v>
      </c>
    </row>
    <row r="307" spans="1:4" ht="14.25">
      <c r="A307" s="82" t="s">
        <v>1416</v>
      </c>
      <c r="B307" s="205">
        <v>9</v>
      </c>
      <c r="C307" s="233" t="s">
        <v>1417</v>
      </c>
      <c r="D307" s="205">
        <v>0</v>
      </c>
    </row>
    <row r="308" spans="1:4" ht="14.25">
      <c r="A308" s="82" t="s">
        <v>1418</v>
      </c>
      <c r="B308" s="205">
        <v>6</v>
      </c>
      <c r="C308" s="233" t="s">
        <v>1419</v>
      </c>
      <c r="D308" s="205">
        <v>0</v>
      </c>
    </row>
    <row r="309" spans="1:4" ht="14.25">
      <c r="A309" s="82" t="s">
        <v>1420</v>
      </c>
      <c r="B309" s="205">
        <v>777</v>
      </c>
      <c r="C309" s="233" t="s">
        <v>1421</v>
      </c>
      <c r="D309" s="205">
        <v>134</v>
      </c>
    </row>
    <row r="310" spans="1:4" ht="14.25">
      <c r="A310" s="82" t="s">
        <v>1422</v>
      </c>
      <c r="B310" s="205">
        <v>7</v>
      </c>
      <c r="C310" s="233" t="s">
        <v>1423</v>
      </c>
      <c r="D310" s="205">
        <v>0</v>
      </c>
    </row>
    <row r="311" spans="1:4" ht="14.25">
      <c r="A311" s="82" t="s">
        <v>1424</v>
      </c>
      <c r="B311" s="205">
        <v>0</v>
      </c>
      <c r="C311" s="232" t="s">
        <v>1425</v>
      </c>
      <c r="D311" s="205">
        <v>0</v>
      </c>
    </row>
    <row r="312" spans="1:4" ht="14.25">
      <c r="A312" s="82" t="s">
        <v>1426</v>
      </c>
      <c r="B312" s="205">
        <v>634</v>
      </c>
      <c r="C312" s="233" t="s">
        <v>1427</v>
      </c>
      <c r="D312" s="205">
        <v>0</v>
      </c>
    </row>
    <row r="313" spans="1:4" ht="14.25">
      <c r="A313" s="82" t="s">
        <v>1428</v>
      </c>
      <c r="B313" s="205">
        <v>0</v>
      </c>
      <c r="C313" s="232" t="s">
        <v>1429</v>
      </c>
      <c r="D313" s="205">
        <v>7101</v>
      </c>
    </row>
    <row r="314" spans="1:4" ht="14.25">
      <c r="A314" s="82" t="s">
        <v>1430</v>
      </c>
      <c r="B314" s="205">
        <v>0</v>
      </c>
      <c r="C314" s="232" t="s">
        <v>1431</v>
      </c>
      <c r="D314" s="205">
        <v>0</v>
      </c>
    </row>
    <row r="315" spans="1:4" ht="14.25">
      <c r="A315" s="82" t="s">
        <v>1432</v>
      </c>
      <c r="B315" s="205">
        <v>46</v>
      </c>
      <c r="C315" s="233" t="s">
        <v>1433</v>
      </c>
      <c r="D315" s="205">
        <v>0</v>
      </c>
    </row>
    <row r="316" spans="1:4" ht="14.25">
      <c r="A316" s="82" t="s">
        <v>1434</v>
      </c>
      <c r="B316" s="205">
        <v>90</v>
      </c>
      <c r="C316" s="233" t="s">
        <v>1435</v>
      </c>
      <c r="D316" s="205">
        <v>0</v>
      </c>
    </row>
    <row r="317" spans="1:4" ht="14.25">
      <c r="A317" s="82" t="s">
        <v>1436</v>
      </c>
      <c r="B317" s="205">
        <v>0</v>
      </c>
      <c r="C317" s="233" t="s">
        <v>1437</v>
      </c>
      <c r="D317" s="205">
        <v>0</v>
      </c>
    </row>
    <row r="318" spans="1:4" ht="14.25">
      <c r="A318" s="82" t="s">
        <v>1438</v>
      </c>
      <c r="B318" s="205">
        <v>326</v>
      </c>
      <c r="C318" s="233" t="s">
        <v>1439</v>
      </c>
      <c r="D318" s="205">
        <v>0</v>
      </c>
    </row>
    <row r="319" spans="1:4" ht="14.25">
      <c r="A319" s="82" t="s">
        <v>1440</v>
      </c>
      <c r="B319" s="205">
        <v>326</v>
      </c>
      <c r="C319" s="233" t="s">
        <v>1441</v>
      </c>
      <c r="D319" s="205">
        <v>0</v>
      </c>
    </row>
    <row r="320" spans="1:4" ht="14.25">
      <c r="A320" s="82" t="s">
        <v>1442</v>
      </c>
      <c r="B320" s="69">
        <v>0</v>
      </c>
      <c r="C320" s="233" t="s">
        <v>1443</v>
      </c>
      <c r="D320" s="205">
        <v>0</v>
      </c>
    </row>
    <row r="321" spans="1:4" ht="14.25">
      <c r="A321" s="82" t="s">
        <v>1444</v>
      </c>
      <c r="B321" s="69">
        <v>0</v>
      </c>
      <c r="C321" s="233" t="s">
        <v>1445</v>
      </c>
      <c r="D321" s="205">
        <v>0</v>
      </c>
    </row>
    <row r="322" spans="1:4" ht="14.25">
      <c r="A322" s="82" t="s">
        <v>1446</v>
      </c>
      <c r="B322" s="69">
        <v>0</v>
      </c>
      <c r="C322" s="233" t="s">
        <v>1447</v>
      </c>
      <c r="D322" s="205">
        <v>0</v>
      </c>
    </row>
    <row r="323" spans="1:4" ht="14.25">
      <c r="A323" s="82" t="s">
        <v>1448</v>
      </c>
      <c r="B323" s="69">
        <v>0</v>
      </c>
      <c r="C323" s="233" t="s">
        <v>1449</v>
      </c>
      <c r="D323" s="205">
        <v>0</v>
      </c>
    </row>
    <row r="324" spans="1:4" ht="14.25">
      <c r="A324" s="82" t="s">
        <v>1450</v>
      </c>
      <c r="B324" s="69">
        <v>0</v>
      </c>
      <c r="C324" s="233" t="s">
        <v>1451</v>
      </c>
      <c r="D324" s="205">
        <v>0</v>
      </c>
    </row>
    <row r="325" spans="1:4" ht="14.25">
      <c r="A325" s="82" t="s">
        <v>1452</v>
      </c>
      <c r="B325" s="69">
        <v>0</v>
      </c>
      <c r="C325" s="232" t="s">
        <v>1453</v>
      </c>
      <c r="D325" s="205">
        <v>4738</v>
      </c>
    </row>
    <row r="326" spans="1:4" ht="14.25">
      <c r="A326" s="82" t="s">
        <v>1454</v>
      </c>
      <c r="B326" s="69">
        <v>0</v>
      </c>
      <c r="C326" s="233" t="s">
        <v>951</v>
      </c>
      <c r="D326" s="205">
        <v>2455</v>
      </c>
    </row>
    <row r="327" spans="1:4" ht="14.25">
      <c r="A327" s="82" t="s">
        <v>1455</v>
      </c>
      <c r="B327" s="69">
        <v>0</v>
      </c>
      <c r="C327" s="233" t="s">
        <v>953</v>
      </c>
      <c r="D327" s="205">
        <v>0</v>
      </c>
    </row>
    <row r="328" spans="1:4" ht="14.25">
      <c r="A328" s="82" t="s">
        <v>1456</v>
      </c>
      <c r="B328" s="69">
        <v>0</v>
      </c>
      <c r="C328" s="233" t="s">
        <v>955</v>
      </c>
      <c r="D328" s="205">
        <v>0</v>
      </c>
    </row>
    <row r="329" spans="1:4" ht="14.25">
      <c r="A329" s="82" t="s">
        <v>1457</v>
      </c>
      <c r="B329" s="69">
        <v>0</v>
      </c>
      <c r="C329" s="233" t="s">
        <v>1458</v>
      </c>
      <c r="D329" s="205">
        <v>992</v>
      </c>
    </row>
    <row r="330" spans="1:4" ht="14.25">
      <c r="A330" s="82" t="s">
        <v>1459</v>
      </c>
      <c r="B330" s="69">
        <v>0</v>
      </c>
      <c r="C330" s="233" t="s">
        <v>1460</v>
      </c>
      <c r="D330" s="205">
        <v>0</v>
      </c>
    </row>
    <row r="331" spans="1:4" ht="14.25">
      <c r="A331" s="82" t="s">
        <v>1461</v>
      </c>
      <c r="B331" s="69">
        <v>0</v>
      </c>
      <c r="C331" s="233" t="s">
        <v>1462</v>
      </c>
      <c r="D331" s="205">
        <v>0</v>
      </c>
    </row>
    <row r="332" spans="1:4" ht="14.25">
      <c r="A332" s="82" t="s">
        <v>1463</v>
      </c>
      <c r="B332" s="69">
        <v>0</v>
      </c>
      <c r="C332" s="233" t="s">
        <v>1464</v>
      </c>
      <c r="D332" s="205">
        <v>0</v>
      </c>
    </row>
    <row r="333" spans="1:4" ht="14.25">
      <c r="A333" s="82" t="s">
        <v>1465</v>
      </c>
      <c r="B333" s="69">
        <v>0</v>
      </c>
      <c r="C333" s="233" t="s">
        <v>1466</v>
      </c>
      <c r="D333" s="205">
        <v>0</v>
      </c>
    </row>
    <row r="334" spans="1:4" ht="14.25">
      <c r="A334" s="82" t="s">
        <v>1467</v>
      </c>
      <c r="B334" s="69">
        <v>0</v>
      </c>
      <c r="C334" s="233" t="s">
        <v>1468</v>
      </c>
      <c r="D334" s="205">
        <v>0</v>
      </c>
    </row>
    <row r="335" spans="1:4" ht="14.25">
      <c r="A335" s="82" t="s">
        <v>1469</v>
      </c>
      <c r="B335" s="69">
        <v>0</v>
      </c>
      <c r="C335" s="233" t="s">
        <v>1470</v>
      </c>
      <c r="D335" s="205">
        <v>0</v>
      </c>
    </row>
    <row r="336" spans="1:4" ht="14.25">
      <c r="A336" s="82" t="s">
        <v>1471</v>
      </c>
      <c r="B336" s="69">
        <v>0</v>
      </c>
      <c r="C336" s="233" t="s">
        <v>1472</v>
      </c>
      <c r="D336" s="205">
        <v>57</v>
      </c>
    </row>
    <row r="337" spans="1:4" ht="14.25">
      <c r="A337" s="82" t="s">
        <v>1475</v>
      </c>
      <c r="B337" s="69">
        <v>0</v>
      </c>
      <c r="C337" s="233" t="s">
        <v>1476</v>
      </c>
      <c r="D337" s="205">
        <v>442</v>
      </c>
    </row>
    <row r="338" spans="1:4" ht="14.25">
      <c r="A338" s="82" t="s">
        <v>1477</v>
      </c>
      <c r="B338" s="205">
        <v>5460</v>
      </c>
      <c r="C338" s="233" t="s">
        <v>1478</v>
      </c>
      <c r="D338" s="205">
        <v>0</v>
      </c>
    </row>
    <row r="339" spans="1:4" ht="14.25">
      <c r="A339" s="82" t="s">
        <v>1479</v>
      </c>
      <c r="B339" s="205">
        <v>5460</v>
      </c>
      <c r="C339" s="233" t="s">
        <v>1480</v>
      </c>
      <c r="D339" s="205">
        <v>0</v>
      </c>
    </row>
    <row r="340" spans="1:4" ht="14.25">
      <c r="A340" s="82" t="s">
        <v>1481</v>
      </c>
      <c r="B340" s="205">
        <v>0</v>
      </c>
      <c r="C340" s="233" t="s">
        <v>1482</v>
      </c>
      <c r="D340" s="205">
        <v>0</v>
      </c>
    </row>
    <row r="341" spans="1:4" ht="14.25">
      <c r="A341" s="82" t="s">
        <v>1483</v>
      </c>
      <c r="B341" s="205">
        <v>0</v>
      </c>
      <c r="C341" s="233" t="s">
        <v>1484</v>
      </c>
      <c r="D341" s="205">
        <v>0</v>
      </c>
    </row>
    <row r="342" spans="1:4" ht="14.25">
      <c r="A342" s="82" t="s">
        <v>1485</v>
      </c>
      <c r="B342" s="205">
        <v>1226</v>
      </c>
      <c r="C342" s="233" t="s">
        <v>1486</v>
      </c>
      <c r="D342" s="205">
        <v>141</v>
      </c>
    </row>
    <row r="343" spans="1:4" ht="14.25">
      <c r="A343" s="82" t="s">
        <v>1487</v>
      </c>
      <c r="B343" s="205">
        <v>1221</v>
      </c>
      <c r="C343" s="233" t="s">
        <v>1488</v>
      </c>
      <c r="D343" s="205">
        <v>15</v>
      </c>
    </row>
    <row r="344" spans="1:4" ht="14.25">
      <c r="A344" s="82" t="s">
        <v>1489</v>
      </c>
      <c r="B344" s="205">
        <v>5</v>
      </c>
      <c r="C344" s="233" t="s">
        <v>1056</v>
      </c>
      <c r="D344" s="205">
        <v>315</v>
      </c>
    </row>
    <row r="345" spans="1:4" ht="14.25">
      <c r="A345" s="82" t="s">
        <v>1490</v>
      </c>
      <c r="B345" s="205">
        <v>0</v>
      </c>
      <c r="C345" s="233" t="s">
        <v>969</v>
      </c>
      <c r="D345" s="205">
        <v>0</v>
      </c>
    </row>
    <row r="346" spans="1:4" ht="14.25">
      <c r="A346" s="82" t="s">
        <v>1491</v>
      </c>
      <c r="B346" s="205">
        <v>0</v>
      </c>
      <c r="C346" s="233" t="s">
        <v>1492</v>
      </c>
      <c r="D346" s="205">
        <v>321</v>
      </c>
    </row>
    <row r="347" spans="1:4" ht="14.25">
      <c r="A347" s="82" t="s">
        <v>1493</v>
      </c>
      <c r="B347" s="205">
        <v>0</v>
      </c>
      <c r="C347" s="232" t="s">
        <v>1494</v>
      </c>
      <c r="D347" s="205">
        <v>0</v>
      </c>
    </row>
    <row r="348" spans="1:4" ht="14.25">
      <c r="A348" s="82" t="s">
        <v>1495</v>
      </c>
      <c r="B348" s="205">
        <v>0</v>
      </c>
      <c r="C348" s="233" t="s">
        <v>951</v>
      </c>
      <c r="D348" s="205">
        <v>0</v>
      </c>
    </row>
    <row r="349" spans="1:4" ht="14.25">
      <c r="A349" s="82" t="s">
        <v>1496</v>
      </c>
      <c r="B349" s="205">
        <v>9160</v>
      </c>
      <c r="C349" s="233" t="s">
        <v>953</v>
      </c>
      <c r="D349" s="205">
        <v>0</v>
      </c>
    </row>
    <row r="350" spans="1:4" ht="14.25">
      <c r="A350" s="82" t="s">
        <v>1497</v>
      </c>
      <c r="B350" s="205">
        <v>2556</v>
      </c>
      <c r="C350" s="233" t="s">
        <v>955</v>
      </c>
      <c r="D350" s="205">
        <v>0</v>
      </c>
    </row>
    <row r="351" spans="1:4" ht="14.25">
      <c r="A351" s="82" t="s">
        <v>1498</v>
      </c>
      <c r="B351" s="205">
        <v>45</v>
      </c>
      <c r="C351" s="233" t="s">
        <v>1499</v>
      </c>
      <c r="D351" s="205">
        <v>0</v>
      </c>
    </row>
    <row r="352" spans="1:4" ht="14.25">
      <c r="A352" s="82" t="s">
        <v>1500</v>
      </c>
      <c r="B352" s="205">
        <v>45</v>
      </c>
      <c r="C352" s="233" t="s">
        <v>969</v>
      </c>
      <c r="D352" s="205">
        <v>0</v>
      </c>
    </row>
    <row r="353" spans="1:4" ht="14.25">
      <c r="A353" s="82" t="s">
        <v>1501</v>
      </c>
      <c r="B353" s="205">
        <v>0</v>
      </c>
      <c r="C353" s="233" t="s">
        <v>1502</v>
      </c>
      <c r="D353" s="205">
        <v>0</v>
      </c>
    </row>
    <row r="354" spans="1:4" ht="14.25">
      <c r="A354" s="82" t="s">
        <v>1503</v>
      </c>
      <c r="B354" s="205">
        <v>140</v>
      </c>
      <c r="C354" s="232" t="s">
        <v>1504</v>
      </c>
      <c r="D354" s="205">
        <v>567</v>
      </c>
    </row>
    <row r="355" spans="1:4" ht="14.25">
      <c r="A355" s="82" t="s">
        <v>1505</v>
      </c>
      <c r="B355" s="205">
        <v>0</v>
      </c>
      <c r="C355" s="233" t="s">
        <v>951</v>
      </c>
      <c r="D355" s="205">
        <v>387</v>
      </c>
    </row>
    <row r="356" spans="1:4" ht="14.25">
      <c r="A356" s="82" t="s">
        <v>1506</v>
      </c>
      <c r="B356" s="205">
        <v>140</v>
      </c>
      <c r="C356" s="233" t="s">
        <v>953</v>
      </c>
      <c r="D356" s="205">
        <v>180</v>
      </c>
    </row>
    <row r="357" spans="1:4" ht="14.25">
      <c r="A357" s="82" t="s">
        <v>1507</v>
      </c>
      <c r="B357" s="205">
        <v>526</v>
      </c>
      <c r="C357" s="233" t="s">
        <v>955</v>
      </c>
      <c r="D357" s="205">
        <v>0</v>
      </c>
    </row>
    <row r="358" spans="1:4" ht="14.25">
      <c r="A358" s="82" t="s">
        <v>1508</v>
      </c>
      <c r="B358" s="205">
        <v>526</v>
      </c>
      <c r="C358" s="233" t="s">
        <v>1509</v>
      </c>
      <c r="D358" s="205">
        <v>0</v>
      </c>
    </row>
    <row r="359" spans="1:4" ht="14.25">
      <c r="A359" s="82" t="s">
        <v>1510</v>
      </c>
      <c r="B359" s="205">
        <v>0</v>
      </c>
      <c r="C359" s="233" t="s">
        <v>1511</v>
      </c>
      <c r="D359" s="205">
        <v>0</v>
      </c>
    </row>
    <row r="360" spans="1:4" ht="14.25">
      <c r="A360" s="82" t="s">
        <v>1512</v>
      </c>
      <c r="B360" s="205">
        <v>0</v>
      </c>
      <c r="C360" s="233" t="s">
        <v>1513</v>
      </c>
      <c r="D360" s="205">
        <v>0</v>
      </c>
    </row>
    <row r="361" spans="1:4" ht="14.25">
      <c r="A361" s="82" t="s">
        <v>1514</v>
      </c>
      <c r="B361" s="205">
        <v>0</v>
      </c>
      <c r="C361" s="233" t="s">
        <v>1515</v>
      </c>
      <c r="D361" s="205">
        <v>0</v>
      </c>
    </row>
    <row r="362" spans="1:4" ht="14.25">
      <c r="A362" s="82" t="s">
        <v>1516</v>
      </c>
      <c r="B362" s="205">
        <v>0</v>
      </c>
      <c r="C362" s="233" t="s">
        <v>1517</v>
      </c>
      <c r="D362" s="205">
        <v>0</v>
      </c>
    </row>
    <row r="363" spans="1:4" ht="14.25">
      <c r="A363" s="82" t="s">
        <v>1518</v>
      </c>
      <c r="B363" s="205">
        <v>0</v>
      </c>
      <c r="C363" s="233" t="s">
        <v>1519</v>
      </c>
      <c r="D363" s="205">
        <v>0</v>
      </c>
    </row>
    <row r="364" spans="1:4" ht="14.25">
      <c r="A364" s="82" t="s">
        <v>1520</v>
      </c>
      <c r="B364" s="205">
        <v>0</v>
      </c>
      <c r="C364" s="233" t="s">
        <v>969</v>
      </c>
      <c r="D364" s="205">
        <v>0</v>
      </c>
    </row>
    <row r="365" spans="1:4" ht="14.25">
      <c r="A365" s="82" t="s">
        <v>1521</v>
      </c>
      <c r="B365" s="205">
        <v>0</v>
      </c>
      <c r="C365" s="233" t="s">
        <v>1522</v>
      </c>
      <c r="D365" s="205">
        <v>0</v>
      </c>
    </row>
    <row r="366" spans="1:4" ht="14.25">
      <c r="A366" s="82" t="s">
        <v>1523</v>
      </c>
      <c r="B366" s="205">
        <v>0</v>
      </c>
      <c r="C366" s="232" t="s">
        <v>1524</v>
      </c>
      <c r="D366" s="205">
        <v>1200</v>
      </c>
    </row>
    <row r="367" spans="1:4" ht="14.25">
      <c r="A367" s="82" t="s">
        <v>1525</v>
      </c>
      <c r="B367" s="205">
        <v>0</v>
      </c>
      <c r="C367" s="233" t="s">
        <v>951</v>
      </c>
      <c r="D367" s="205">
        <v>717</v>
      </c>
    </row>
    <row r="368" spans="1:4" ht="14.25">
      <c r="A368" s="82" t="s">
        <v>1526</v>
      </c>
      <c r="B368" s="205">
        <v>0</v>
      </c>
      <c r="C368" s="233" t="s">
        <v>953</v>
      </c>
      <c r="D368" s="205">
        <v>393</v>
      </c>
    </row>
    <row r="369" spans="1:4" ht="14.25">
      <c r="A369" s="82" t="s">
        <v>1527</v>
      </c>
      <c r="B369" s="205">
        <v>128</v>
      </c>
      <c r="C369" s="233" t="s">
        <v>955</v>
      </c>
      <c r="D369" s="205">
        <v>0</v>
      </c>
    </row>
    <row r="370" spans="1:4" ht="14.25">
      <c r="A370" s="82" t="s">
        <v>1528</v>
      </c>
      <c r="B370" s="205">
        <v>0</v>
      </c>
      <c r="C370" s="233" t="s">
        <v>1529</v>
      </c>
      <c r="D370" s="205">
        <v>0</v>
      </c>
    </row>
    <row r="371" spans="1:4" ht="14.25">
      <c r="A371" s="82" t="s">
        <v>1530</v>
      </c>
      <c r="B371" s="205">
        <v>3</v>
      </c>
      <c r="C371" s="233" t="s">
        <v>1531</v>
      </c>
      <c r="D371" s="205">
        <v>0</v>
      </c>
    </row>
    <row r="372" spans="1:4" ht="14.25">
      <c r="A372" s="82" t="s">
        <v>1532</v>
      </c>
      <c r="B372" s="205">
        <v>125</v>
      </c>
      <c r="C372" s="233" t="s">
        <v>1533</v>
      </c>
      <c r="D372" s="205">
        <v>90</v>
      </c>
    </row>
    <row r="373" spans="1:4" ht="14.25">
      <c r="A373" s="82" t="s">
        <v>1534</v>
      </c>
      <c r="B373" s="205">
        <v>351</v>
      </c>
      <c r="C373" s="233" t="s">
        <v>969</v>
      </c>
      <c r="D373" s="205">
        <v>0</v>
      </c>
    </row>
    <row r="374" spans="1:4" ht="14.25">
      <c r="A374" s="82" t="s">
        <v>1535</v>
      </c>
      <c r="B374" s="205">
        <v>0</v>
      </c>
      <c r="C374" s="233" t="s">
        <v>1536</v>
      </c>
      <c r="D374" s="205">
        <v>0</v>
      </c>
    </row>
    <row r="375" spans="1:4" ht="14.25">
      <c r="A375" s="82" t="s">
        <v>1537</v>
      </c>
      <c r="B375" s="205">
        <v>26</v>
      </c>
      <c r="C375" s="232" t="s">
        <v>1538</v>
      </c>
      <c r="D375" s="205">
        <v>596</v>
      </c>
    </row>
    <row r="376" spans="1:4" ht="14.25">
      <c r="A376" s="82" t="s">
        <v>1539</v>
      </c>
      <c r="B376" s="205">
        <v>0</v>
      </c>
      <c r="C376" s="233" t="s">
        <v>951</v>
      </c>
      <c r="D376" s="205">
        <v>363</v>
      </c>
    </row>
    <row r="377" spans="1:4" ht="14.25">
      <c r="A377" s="82" t="s">
        <v>1540</v>
      </c>
      <c r="B377" s="205">
        <v>0</v>
      </c>
      <c r="C377" s="233" t="s">
        <v>953</v>
      </c>
      <c r="D377" s="205">
        <v>198</v>
      </c>
    </row>
    <row r="378" spans="1:4" ht="14.25">
      <c r="A378" s="82" t="s">
        <v>1541</v>
      </c>
      <c r="B378" s="205">
        <v>1046</v>
      </c>
      <c r="C378" s="233" t="s">
        <v>955</v>
      </c>
      <c r="D378" s="205">
        <v>0</v>
      </c>
    </row>
    <row r="379" spans="1:4" ht="14.25">
      <c r="A379" s="82" t="s">
        <v>1542</v>
      </c>
      <c r="B379" s="205">
        <v>63</v>
      </c>
      <c r="C379" s="233" t="s">
        <v>1543</v>
      </c>
      <c r="D379" s="205">
        <v>0</v>
      </c>
    </row>
    <row r="380" spans="1:4" ht="14.25">
      <c r="A380" s="82" t="s">
        <v>1544</v>
      </c>
      <c r="B380" s="205">
        <v>231</v>
      </c>
      <c r="C380" s="233" t="s">
        <v>1545</v>
      </c>
      <c r="D380" s="205">
        <v>17</v>
      </c>
    </row>
    <row r="381" spans="1:4" ht="14.25">
      <c r="A381" s="82" t="s">
        <v>1546</v>
      </c>
      <c r="B381" s="205">
        <v>0</v>
      </c>
      <c r="C381" s="233" t="s">
        <v>1547</v>
      </c>
      <c r="D381" s="205">
        <v>0</v>
      </c>
    </row>
    <row r="382" spans="1:4" ht="14.25">
      <c r="A382" s="82" t="s">
        <v>1548</v>
      </c>
      <c r="B382" s="205">
        <v>0</v>
      </c>
      <c r="C382" s="233" t="s">
        <v>1549</v>
      </c>
      <c r="D382" s="205">
        <v>18</v>
      </c>
    </row>
    <row r="383" spans="1:4" ht="14.25">
      <c r="A383" s="82" t="s">
        <v>1550</v>
      </c>
      <c r="B383" s="205">
        <v>0</v>
      </c>
      <c r="C383" s="233" t="s">
        <v>1551</v>
      </c>
      <c r="D383" s="205">
        <v>0</v>
      </c>
    </row>
    <row r="384" spans="1:4" ht="14.25">
      <c r="A384" s="82" t="s">
        <v>1552</v>
      </c>
      <c r="B384" s="205">
        <v>2043</v>
      </c>
      <c r="C384" s="233" t="s">
        <v>1553</v>
      </c>
      <c r="D384" s="205">
        <v>0</v>
      </c>
    </row>
    <row r="385" spans="1:4" ht="14.25">
      <c r="A385" s="82" t="s">
        <v>1554</v>
      </c>
      <c r="B385" s="205">
        <v>281</v>
      </c>
      <c r="C385" s="233" t="s">
        <v>969</v>
      </c>
      <c r="D385" s="205">
        <v>0</v>
      </c>
    </row>
    <row r="386" spans="1:4" ht="14.25">
      <c r="A386" s="82" t="s">
        <v>1555</v>
      </c>
      <c r="B386" s="205">
        <v>0</v>
      </c>
      <c r="C386" s="233" t="s">
        <v>1556</v>
      </c>
      <c r="D386" s="205">
        <v>0</v>
      </c>
    </row>
    <row r="387" spans="1:4" ht="14.25">
      <c r="A387" s="82" t="s">
        <v>1557</v>
      </c>
      <c r="B387" s="205">
        <v>0</v>
      </c>
      <c r="C387" s="232" t="s">
        <v>1558</v>
      </c>
      <c r="D387" s="205">
        <v>0</v>
      </c>
    </row>
    <row r="388" spans="1:4" ht="14.25">
      <c r="A388" s="82" t="s">
        <v>1559</v>
      </c>
      <c r="B388" s="205">
        <v>53</v>
      </c>
      <c r="C388" s="233" t="s">
        <v>951</v>
      </c>
      <c r="D388" s="205">
        <v>0</v>
      </c>
    </row>
    <row r="389" spans="1:4" ht="14.25">
      <c r="A389" s="82" t="s">
        <v>1560</v>
      </c>
      <c r="B389" s="205">
        <v>0</v>
      </c>
      <c r="C389" s="233" t="s">
        <v>953</v>
      </c>
      <c r="D389" s="205">
        <v>0</v>
      </c>
    </row>
    <row r="390" spans="1:4" ht="14.25">
      <c r="A390" s="82" t="s">
        <v>1561</v>
      </c>
      <c r="B390" s="205">
        <v>0</v>
      </c>
      <c r="C390" s="233" t="s">
        <v>955</v>
      </c>
      <c r="D390" s="205">
        <v>0</v>
      </c>
    </row>
    <row r="391" spans="1:4" ht="14.25">
      <c r="A391" s="82" t="s">
        <v>1562</v>
      </c>
      <c r="B391" s="205">
        <v>0</v>
      </c>
      <c r="C391" s="233" t="s">
        <v>1563</v>
      </c>
      <c r="D391" s="205">
        <v>0</v>
      </c>
    </row>
    <row r="392" spans="1:4" ht="14.25">
      <c r="A392" s="82" t="s">
        <v>1564</v>
      </c>
      <c r="B392" s="205">
        <v>38</v>
      </c>
      <c r="C392" s="233" t="s">
        <v>1565</v>
      </c>
      <c r="D392" s="205">
        <v>0</v>
      </c>
    </row>
    <row r="393" spans="1:4" ht="14.25">
      <c r="A393" s="82" t="s">
        <v>1566</v>
      </c>
      <c r="B393" s="205">
        <v>53</v>
      </c>
      <c r="C393" s="233" t="s">
        <v>1567</v>
      </c>
      <c r="D393" s="205">
        <v>0</v>
      </c>
    </row>
    <row r="394" spans="1:4" ht="14.25">
      <c r="A394" s="82" t="s">
        <v>1568</v>
      </c>
      <c r="B394" s="205">
        <v>9</v>
      </c>
      <c r="C394" s="233" t="s">
        <v>969</v>
      </c>
      <c r="D394" s="205">
        <v>0</v>
      </c>
    </row>
    <row r="395" spans="1:4" ht="14.25">
      <c r="A395" s="82" t="s">
        <v>1569</v>
      </c>
      <c r="B395" s="205">
        <v>4</v>
      </c>
      <c r="C395" s="233" t="s">
        <v>1570</v>
      </c>
      <c r="D395" s="205">
        <v>0</v>
      </c>
    </row>
    <row r="396" spans="1:4" ht="14.25">
      <c r="A396" s="82" t="s">
        <v>1571</v>
      </c>
      <c r="B396" s="205">
        <v>1</v>
      </c>
      <c r="C396" s="232" t="s">
        <v>1572</v>
      </c>
      <c r="D396" s="205">
        <v>0</v>
      </c>
    </row>
    <row r="397" spans="1:4" ht="14.25">
      <c r="A397" s="82" t="s">
        <v>1573</v>
      </c>
      <c r="B397" s="205">
        <v>0</v>
      </c>
      <c r="C397" s="233" t="s">
        <v>951</v>
      </c>
      <c r="D397" s="205">
        <v>0</v>
      </c>
    </row>
    <row r="398" spans="1:4" ht="14.25">
      <c r="A398" s="82" t="s">
        <v>1574</v>
      </c>
      <c r="B398" s="205">
        <v>18</v>
      </c>
      <c r="C398" s="233" t="s">
        <v>953</v>
      </c>
      <c r="D398" s="205">
        <v>0</v>
      </c>
    </row>
    <row r="399" spans="1:4" ht="14.25">
      <c r="A399" s="82" t="s">
        <v>1575</v>
      </c>
      <c r="B399" s="205">
        <v>97</v>
      </c>
      <c r="C399" s="233" t="s">
        <v>955</v>
      </c>
      <c r="D399" s="205">
        <v>0</v>
      </c>
    </row>
    <row r="400" spans="1:4" ht="14.25">
      <c r="A400" s="82" t="s">
        <v>1576</v>
      </c>
      <c r="B400" s="205">
        <v>0</v>
      </c>
      <c r="C400" s="233" t="s">
        <v>1577</v>
      </c>
      <c r="D400" s="205">
        <v>0</v>
      </c>
    </row>
    <row r="401" spans="1:4" ht="14.25">
      <c r="A401" s="82" t="s">
        <v>1578</v>
      </c>
      <c r="B401" s="205">
        <v>0</v>
      </c>
      <c r="C401" s="233" t="s">
        <v>1579</v>
      </c>
      <c r="D401" s="205">
        <v>0</v>
      </c>
    </row>
    <row r="402" spans="1:4" ht="14.25">
      <c r="A402" s="82" t="s">
        <v>1580</v>
      </c>
      <c r="B402" s="205">
        <v>0</v>
      </c>
      <c r="C402" s="233" t="s">
        <v>1581</v>
      </c>
      <c r="D402" s="205">
        <v>0</v>
      </c>
    </row>
    <row r="403" spans="1:4" ht="14.25">
      <c r="A403" s="82" t="s">
        <v>1582</v>
      </c>
      <c r="B403" s="205">
        <v>0</v>
      </c>
      <c r="C403" s="233" t="s">
        <v>969</v>
      </c>
      <c r="D403" s="205">
        <v>0</v>
      </c>
    </row>
    <row r="404" spans="1:4" ht="14.25">
      <c r="A404" s="82" t="s">
        <v>1583</v>
      </c>
      <c r="B404" s="205">
        <v>8</v>
      </c>
      <c r="C404" s="233" t="s">
        <v>1584</v>
      </c>
      <c r="D404" s="205">
        <v>0</v>
      </c>
    </row>
    <row r="405" spans="1:4" ht="14.25">
      <c r="A405" s="82" t="s">
        <v>1585</v>
      </c>
      <c r="B405" s="205">
        <v>191</v>
      </c>
      <c r="C405" s="232" t="s">
        <v>1586</v>
      </c>
      <c r="D405" s="205">
        <v>0</v>
      </c>
    </row>
    <row r="406" spans="1:4" ht="14.25">
      <c r="A406" s="82" t="s">
        <v>1587</v>
      </c>
      <c r="B406" s="205">
        <v>191</v>
      </c>
      <c r="C406" s="233" t="s">
        <v>951</v>
      </c>
      <c r="D406" s="205">
        <v>0</v>
      </c>
    </row>
    <row r="407" spans="1:4" ht="14.25">
      <c r="A407" s="82" t="s">
        <v>1588</v>
      </c>
      <c r="B407" s="205">
        <v>0</v>
      </c>
      <c r="C407" s="233" t="s">
        <v>953</v>
      </c>
      <c r="D407" s="205">
        <v>0</v>
      </c>
    </row>
    <row r="408" spans="1:4" ht="14.25">
      <c r="A408" s="82" t="s">
        <v>1589</v>
      </c>
      <c r="B408" s="205">
        <v>0</v>
      </c>
      <c r="C408" s="233" t="s">
        <v>955</v>
      </c>
      <c r="D408" s="205">
        <v>0</v>
      </c>
    </row>
    <row r="409" spans="1:4" ht="14.25">
      <c r="A409" s="82" t="s">
        <v>1590</v>
      </c>
      <c r="B409" s="205">
        <v>25</v>
      </c>
      <c r="C409" s="233" t="s">
        <v>1591</v>
      </c>
      <c r="D409" s="205">
        <v>0</v>
      </c>
    </row>
    <row r="410" spans="1:4" ht="14.25">
      <c r="A410" s="82" t="s">
        <v>1592</v>
      </c>
      <c r="B410" s="205">
        <v>25</v>
      </c>
      <c r="C410" s="233" t="s">
        <v>1593</v>
      </c>
      <c r="D410" s="205">
        <v>0</v>
      </c>
    </row>
    <row r="411" spans="1:4" ht="14.25">
      <c r="A411" s="82" t="s">
        <v>1594</v>
      </c>
      <c r="B411" s="205">
        <v>0</v>
      </c>
      <c r="C411" s="233" t="s">
        <v>969</v>
      </c>
      <c r="D411" s="205">
        <v>0</v>
      </c>
    </row>
    <row r="412" spans="1:4" ht="14.25">
      <c r="A412" s="82" t="s">
        <v>1595</v>
      </c>
      <c r="B412" s="205">
        <v>0</v>
      </c>
      <c r="C412" s="233" t="s">
        <v>1596</v>
      </c>
      <c r="D412" s="205">
        <v>0</v>
      </c>
    </row>
    <row r="413" spans="1:4" ht="14.25">
      <c r="A413" s="82" t="s">
        <v>1597</v>
      </c>
      <c r="B413" s="205">
        <v>0</v>
      </c>
      <c r="C413" s="232" t="s">
        <v>1598</v>
      </c>
      <c r="D413" s="205">
        <v>0</v>
      </c>
    </row>
    <row r="414" spans="1:4" ht="14.25">
      <c r="A414" s="82" t="s">
        <v>1599</v>
      </c>
      <c r="B414" s="205">
        <v>0</v>
      </c>
      <c r="C414" s="233" t="s">
        <v>951</v>
      </c>
      <c r="D414" s="205">
        <v>0</v>
      </c>
    </row>
    <row r="415" spans="1:4" ht="14.25">
      <c r="A415" s="82" t="s">
        <v>1600</v>
      </c>
      <c r="B415" s="205">
        <v>0</v>
      </c>
      <c r="C415" s="233" t="s">
        <v>953</v>
      </c>
      <c r="D415" s="205">
        <v>0</v>
      </c>
    </row>
    <row r="416" spans="1:4" ht="14.25">
      <c r="A416" s="82" t="s">
        <v>1601</v>
      </c>
      <c r="B416" s="205">
        <v>0</v>
      </c>
      <c r="C416" s="233" t="s">
        <v>1602</v>
      </c>
      <c r="D416" s="205">
        <v>0</v>
      </c>
    </row>
    <row r="417" spans="1:4" ht="14.25">
      <c r="A417" s="82" t="s">
        <v>1603</v>
      </c>
      <c r="B417" s="205">
        <v>0</v>
      </c>
      <c r="C417" s="233" t="s">
        <v>1604</v>
      </c>
      <c r="D417" s="205">
        <v>0</v>
      </c>
    </row>
    <row r="418" spans="1:4" ht="14.25">
      <c r="A418" s="82" t="s">
        <v>1605</v>
      </c>
      <c r="B418" s="205">
        <v>0</v>
      </c>
      <c r="C418" s="233" t="s">
        <v>1606</v>
      </c>
      <c r="D418" s="205">
        <v>0</v>
      </c>
    </row>
    <row r="419" spans="1:4" ht="14.25">
      <c r="A419" s="82" t="s">
        <v>1607</v>
      </c>
      <c r="B419" s="205">
        <v>0</v>
      </c>
      <c r="C419" s="233" t="s">
        <v>1484</v>
      </c>
      <c r="D419" s="205">
        <v>0</v>
      </c>
    </row>
    <row r="420" spans="1:4" ht="14.25">
      <c r="A420" s="82" t="s">
        <v>1608</v>
      </c>
      <c r="B420" s="205">
        <v>0</v>
      </c>
      <c r="C420" s="233" t="s">
        <v>1609</v>
      </c>
      <c r="D420" s="205">
        <v>0</v>
      </c>
    </row>
    <row r="421" spans="1:4" ht="14.25">
      <c r="A421" s="82" t="s">
        <v>1610</v>
      </c>
      <c r="B421" s="205">
        <v>0</v>
      </c>
      <c r="C421" s="232" t="s">
        <v>1611</v>
      </c>
      <c r="D421" s="205">
        <v>0</v>
      </c>
    </row>
    <row r="422" spans="1:4" ht="14.25">
      <c r="A422" s="82" t="s">
        <v>1612</v>
      </c>
      <c r="B422" s="205">
        <v>0</v>
      </c>
      <c r="C422" s="233" t="s">
        <v>1613</v>
      </c>
      <c r="D422" s="205">
        <v>0</v>
      </c>
    </row>
    <row r="423" spans="1:4" ht="14.25">
      <c r="A423" s="82" t="s">
        <v>1614</v>
      </c>
      <c r="B423" s="205">
        <v>0</v>
      </c>
      <c r="C423" s="233" t="s">
        <v>1615</v>
      </c>
      <c r="D423" s="205">
        <v>0</v>
      </c>
    </row>
    <row r="424" spans="1:4" ht="14.25">
      <c r="A424" s="82" t="s">
        <v>1616</v>
      </c>
      <c r="B424" s="205">
        <v>0</v>
      </c>
      <c r="C424" s="232" t="s">
        <v>500</v>
      </c>
      <c r="D424" s="205">
        <v>35671</v>
      </c>
    </row>
    <row r="425" spans="1:4" ht="14.25">
      <c r="A425" s="82" t="s">
        <v>1617</v>
      </c>
      <c r="B425" s="205">
        <v>0</v>
      </c>
      <c r="C425" s="232" t="s">
        <v>1618</v>
      </c>
      <c r="D425" s="205">
        <v>1085</v>
      </c>
    </row>
    <row r="426" spans="1:4" ht="14.25">
      <c r="A426" s="82" t="s">
        <v>1619</v>
      </c>
      <c r="B426" s="205">
        <v>0</v>
      </c>
      <c r="C426" s="233" t="s">
        <v>951</v>
      </c>
      <c r="D426" s="205">
        <v>128</v>
      </c>
    </row>
    <row r="427" spans="1:4" ht="14.25">
      <c r="A427" s="82" t="s">
        <v>1620</v>
      </c>
      <c r="B427" s="205">
        <v>0</v>
      </c>
      <c r="C427" s="233" t="s">
        <v>953</v>
      </c>
      <c r="D427" s="205">
        <v>0</v>
      </c>
    </row>
    <row r="428" spans="1:4" ht="14.25">
      <c r="A428" s="82" t="s">
        <v>1617</v>
      </c>
      <c r="B428" s="205">
        <v>0</v>
      </c>
      <c r="C428" s="233" t="s">
        <v>955</v>
      </c>
      <c r="D428" s="205">
        <v>0</v>
      </c>
    </row>
    <row r="429" spans="1:4" ht="14.25">
      <c r="A429" s="82" t="s">
        <v>1621</v>
      </c>
      <c r="B429" s="205">
        <v>0</v>
      </c>
      <c r="C429" s="233" t="s">
        <v>1622</v>
      </c>
      <c r="D429" s="205">
        <v>957</v>
      </c>
    </row>
    <row r="430" spans="1:4" ht="14.25">
      <c r="A430" s="82" t="s">
        <v>1623</v>
      </c>
      <c r="B430" s="205">
        <v>0</v>
      </c>
      <c r="C430" s="232" t="s">
        <v>1624</v>
      </c>
      <c r="D430" s="205">
        <v>32684</v>
      </c>
    </row>
    <row r="431" spans="1:4" ht="14.25">
      <c r="A431" s="82" t="s">
        <v>1625</v>
      </c>
      <c r="B431" s="205">
        <v>0</v>
      </c>
      <c r="C431" s="233" t="s">
        <v>1626</v>
      </c>
      <c r="D431" s="205">
        <v>935</v>
      </c>
    </row>
    <row r="432" spans="1:4" ht="14.25">
      <c r="A432" s="82" t="s">
        <v>1627</v>
      </c>
      <c r="B432" s="205">
        <v>0</v>
      </c>
      <c r="C432" s="233" t="s">
        <v>1628</v>
      </c>
      <c r="D432" s="205">
        <v>13333</v>
      </c>
    </row>
    <row r="433" spans="1:4" ht="14.25">
      <c r="A433" s="82" t="s">
        <v>1629</v>
      </c>
      <c r="B433" s="205">
        <v>0</v>
      </c>
      <c r="C433" s="233" t="s">
        <v>1630</v>
      </c>
      <c r="D433" s="205">
        <v>7407</v>
      </c>
    </row>
    <row r="434" spans="1:4" ht="14.25">
      <c r="A434" s="82" t="s">
        <v>1631</v>
      </c>
      <c r="B434" s="205">
        <v>0</v>
      </c>
      <c r="C434" s="233" t="s">
        <v>1632</v>
      </c>
      <c r="D434" s="205">
        <v>6546</v>
      </c>
    </row>
    <row r="435" spans="1:4" ht="14.25">
      <c r="A435" s="82" t="s">
        <v>1633</v>
      </c>
      <c r="B435" s="205">
        <v>0</v>
      </c>
      <c r="C435" s="233" t="s">
        <v>1634</v>
      </c>
      <c r="D435" s="205">
        <v>57</v>
      </c>
    </row>
    <row r="436" spans="1:4" ht="14.25">
      <c r="A436" s="82" t="s">
        <v>1635</v>
      </c>
      <c r="B436" s="205">
        <v>0</v>
      </c>
      <c r="C436" s="233" t="s">
        <v>1636</v>
      </c>
      <c r="D436" s="205">
        <v>0</v>
      </c>
    </row>
    <row r="437" spans="1:4" ht="14.25">
      <c r="A437" s="82" t="s">
        <v>1637</v>
      </c>
      <c r="B437" s="205">
        <v>0</v>
      </c>
      <c r="C437" s="233" t="s">
        <v>1638</v>
      </c>
      <c r="D437" s="205">
        <v>0</v>
      </c>
    </row>
    <row r="438" spans="1:4" ht="14.25">
      <c r="A438" s="82" t="s">
        <v>1639</v>
      </c>
      <c r="B438" s="205">
        <v>0</v>
      </c>
      <c r="C438" s="233" t="s">
        <v>1640</v>
      </c>
      <c r="D438" s="205">
        <v>4406</v>
      </c>
    </row>
    <row r="439" spans="1:4" ht="14.25">
      <c r="A439" s="82" t="s">
        <v>1621</v>
      </c>
      <c r="B439" s="205">
        <v>0</v>
      </c>
      <c r="C439" s="232" t="s">
        <v>1641</v>
      </c>
      <c r="D439" s="205">
        <v>771</v>
      </c>
    </row>
    <row r="440" spans="1:4" ht="14.25">
      <c r="A440" s="82" t="s">
        <v>1642</v>
      </c>
      <c r="B440" s="205">
        <v>0</v>
      </c>
      <c r="C440" s="233" t="s">
        <v>1643</v>
      </c>
      <c r="D440" s="205">
        <v>0</v>
      </c>
    </row>
    <row r="441" spans="1:4" ht="14.25">
      <c r="A441" s="82" t="s">
        <v>1644</v>
      </c>
      <c r="B441" s="205">
        <v>70</v>
      </c>
      <c r="C441" s="233" t="s">
        <v>1645</v>
      </c>
      <c r="D441" s="205">
        <v>771</v>
      </c>
    </row>
    <row r="442" spans="1:4" ht="14.25">
      <c r="A442" s="82" t="s">
        <v>1646</v>
      </c>
      <c r="B442" s="205">
        <v>70</v>
      </c>
      <c r="C442" s="233" t="s">
        <v>1647</v>
      </c>
      <c r="D442" s="205">
        <v>0</v>
      </c>
    </row>
    <row r="443" spans="1:4" ht="14.25">
      <c r="A443" s="82" t="s">
        <v>1648</v>
      </c>
      <c r="B443" s="205">
        <v>0</v>
      </c>
      <c r="C443" s="233" t="s">
        <v>1649</v>
      </c>
      <c r="D443" s="205">
        <v>0</v>
      </c>
    </row>
    <row r="444" spans="1:4" ht="14.25">
      <c r="A444" s="82" t="s">
        <v>1650</v>
      </c>
      <c r="B444" s="205">
        <v>0</v>
      </c>
      <c r="C444" s="233" t="s">
        <v>1651</v>
      </c>
      <c r="D444" s="205">
        <v>0</v>
      </c>
    </row>
    <row r="445" spans="1:4" ht="14.25">
      <c r="A445" s="82" t="s">
        <v>1652</v>
      </c>
      <c r="B445" s="205">
        <v>0</v>
      </c>
      <c r="C445" s="233" t="s">
        <v>1653</v>
      </c>
      <c r="D445" s="205">
        <v>0</v>
      </c>
    </row>
    <row r="446" spans="1:4" ht="14.25">
      <c r="A446" s="82" t="s">
        <v>1654</v>
      </c>
      <c r="B446" s="205">
        <v>0</v>
      </c>
      <c r="C446" s="232" t="s">
        <v>1655</v>
      </c>
      <c r="D446" s="205">
        <v>0</v>
      </c>
    </row>
    <row r="447" spans="1:4" ht="14.25">
      <c r="A447" s="82" t="s">
        <v>1656</v>
      </c>
      <c r="B447" s="205">
        <v>0</v>
      </c>
      <c r="C447" s="233" t="s">
        <v>1657</v>
      </c>
      <c r="D447" s="205">
        <v>0</v>
      </c>
    </row>
    <row r="448" spans="1:4" ht="14.25">
      <c r="A448" s="82" t="s">
        <v>1658</v>
      </c>
      <c r="B448" s="205">
        <v>0</v>
      </c>
      <c r="C448" s="233" t="s">
        <v>1659</v>
      </c>
      <c r="D448" s="205">
        <v>0</v>
      </c>
    </row>
    <row r="449" spans="1:4" ht="14.25">
      <c r="A449" s="82" t="s">
        <v>1660</v>
      </c>
      <c r="B449" s="205">
        <v>0</v>
      </c>
      <c r="C449" s="233" t="s">
        <v>1661</v>
      </c>
      <c r="D449" s="205">
        <v>0</v>
      </c>
    </row>
    <row r="450" spans="1:4" ht="14.25">
      <c r="A450" s="82" t="s">
        <v>1662</v>
      </c>
      <c r="B450" s="205">
        <v>0</v>
      </c>
      <c r="C450" s="233" t="s">
        <v>1663</v>
      </c>
      <c r="D450" s="205">
        <v>0</v>
      </c>
    </row>
    <row r="451" spans="1:4" ht="14.25">
      <c r="A451" s="82" t="s">
        <v>1664</v>
      </c>
      <c r="B451" s="205">
        <v>0</v>
      </c>
      <c r="C451" s="233" t="s">
        <v>1665</v>
      </c>
      <c r="D451" s="205">
        <v>0</v>
      </c>
    </row>
    <row r="452" spans="1:4" ht="14.25">
      <c r="A452" s="82" t="s">
        <v>1666</v>
      </c>
      <c r="B452" s="205">
        <v>0</v>
      </c>
      <c r="C452" s="232" t="s">
        <v>1667</v>
      </c>
      <c r="D452" s="205">
        <v>0</v>
      </c>
    </row>
    <row r="453" spans="1:4" ht="14.25">
      <c r="A453" s="82" t="s">
        <v>1668</v>
      </c>
      <c r="B453" s="205">
        <v>40</v>
      </c>
      <c r="C453" s="233" t="s">
        <v>1669</v>
      </c>
      <c r="D453" s="205">
        <v>0</v>
      </c>
    </row>
    <row r="454" spans="1:4" ht="14.25">
      <c r="A454" s="82" t="s">
        <v>1670</v>
      </c>
      <c r="B454" s="205">
        <v>0</v>
      </c>
      <c r="C454" s="233" t="s">
        <v>1671</v>
      </c>
      <c r="D454" s="205">
        <v>0</v>
      </c>
    </row>
    <row r="455" spans="1:4" ht="14.25">
      <c r="A455" s="82" t="s">
        <v>1672</v>
      </c>
      <c r="B455" s="205">
        <v>0</v>
      </c>
      <c r="C455" s="233" t="s">
        <v>1673</v>
      </c>
      <c r="D455" s="205">
        <v>0</v>
      </c>
    </row>
    <row r="456" spans="1:4" ht="14.25">
      <c r="A456" s="82" t="s">
        <v>1674</v>
      </c>
      <c r="B456" s="205">
        <v>0</v>
      </c>
      <c r="C456" s="232" t="s">
        <v>1675</v>
      </c>
      <c r="D456" s="205">
        <v>0</v>
      </c>
    </row>
    <row r="457" spans="1:4" ht="14.25">
      <c r="A457" s="82" t="s">
        <v>1676</v>
      </c>
      <c r="B457" s="205">
        <v>0</v>
      </c>
      <c r="C457" s="233" t="s">
        <v>1677</v>
      </c>
      <c r="D457" s="205">
        <v>0</v>
      </c>
    </row>
    <row r="458" spans="1:4" ht="14.25">
      <c r="A458" s="82" t="s">
        <v>1678</v>
      </c>
      <c r="B458" s="205">
        <v>0</v>
      </c>
      <c r="C458" s="233" t="s">
        <v>1679</v>
      </c>
      <c r="D458" s="205">
        <v>0</v>
      </c>
    </row>
    <row r="459" spans="1:4" ht="14.25">
      <c r="A459" s="82" t="s">
        <v>1680</v>
      </c>
      <c r="B459" s="205">
        <v>0</v>
      </c>
      <c r="C459" s="233" t="s">
        <v>1681</v>
      </c>
      <c r="D459" s="205">
        <v>0</v>
      </c>
    </row>
    <row r="460" spans="1:4" ht="14.25">
      <c r="A460" s="82" t="s">
        <v>1682</v>
      </c>
      <c r="B460" s="205">
        <v>0</v>
      </c>
      <c r="C460" s="232" t="s">
        <v>1683</v>
      </c>
      <c r="D460" s="205">
        <v>137</v>
      </c>
    </row>
    <row r="461" spans="1:4" ht="14.25">
      <c r="A461" s="82" t="s">
        <v>1621</v>
      </c>
      <c r="B461" s="205">
        <v>0</v>
      </c>
      <c r="C461" s="233" t="s">
        <v>1684</v>
      </c>
      <c r="D461" s="205">
        <v>137</v>
      </c>
    </row>
    <row r="462" spans="1:4" ht="14.25">
      <c r="A462" s="82" t="s">
        <v>1685</v>
      </c>
      <c r="B462" s="205">
        <v>0</v>
      </c>
      <c r="C462" s="233" t="s">
        <v>1686</v>
      </c>
      <c r="D462" s="205">
        <v>0</v>
      </c>
    </row>
    <row r="463" spans="1:4" ht="14.25">
      <c r="A463" s="82" t="s">
        <v>1687</v>
      </c>
      <c r="B463" s="205">
        <v>36</v>
      </c>
      <c r="C463" s="233" t="s">
        <v>1688</v>
      </c>
      <c r="D463" s="205">
        <v>0</v>
      </c>
    </row>
    <row r="464" spans="1:4" ht="14.25">
      <c r="A464" s="82" t="s">
        <v>1689</v>
      </c>
      <c r="B464" s="205">
        <v>4</v>
      </c>
      <c r="C464" s="232" t="s">
        <v>1690</v>
      </c>
      <c r="D464" s="205">
        <v>357</v>
      </c>
    </row>
    <row r="465" spans="1:4" ht="14.25">
      <c r="A465" s="82" t="s">
        <v>1691</v>
      </c>
      <c r="B465" s="205">
        <v>0</v>
      </c>
      <c r="C465" s="233" t="s">
        <v>1692</v>
      </c>
      <c r="D465" s="205">
        <v>142</v>
      </c>
    </row>
    <row r="466" spans="1:4" ht="14.25">
      <c r="A466" s="82" t="s">
        <v>1693</v>
      </c>
      <c r="B466" s="205">
        <v>0</v>
      </c>
      <c r="C466" s="233" t="s">
        <v>1694</v>
      </c>
      <c r="D466" s="205">
        <v>215</v>
      </c>
    </row>
    <row r="467" spans="1:4" ht="14.25">
      <c r="A467" s="82" t="s">
        <v>1695</v>
      </c>
      <c r="B467" s="205">
        <v>0</v>
      </c>
      <c r="C467" s="233" t="s">
        <v>1696</v>
      </c>
      <c r="D467" s="205">
        <v>0</v>
      </c>
    </row>
    <row r="468" spans="1:4" ht="14.25">
      <c r="A468" s="82" t="s">
        <v>1697</v>
      </c>
      <c r="B468" s="205">
        <v>0</v>
      </c>
      <c r="C468" s="233" t="s">
        <v>1698</v>
      </c>
      <c r="D468" s="205">
        <v>0</v>
      </c>
    </row>
    <row r="469" spans="1:4" ht="14.25">
      <c r="A469" s="82" t="s">
        <v>1699</v>
      </c>
      <c r="B469" s="205">
        <v>0</v>
      </c>
      <c r="C469" s="233" t="s">
        <v>1700</v>
      </c>
      <c r="D469" s="205">
        <v>0</v>
      </c>
    </row>
    <row r="470" spans="1:4" ht="14.25">
      <c r="A470" s="82" t="s">
        <v>1701</v>
      </c>
      <c r="B470" s="205">
        <v>0</v>
      </c>
      <c r="C470" s="232" t="s">
        <v>1702</v>
      </c>
      <c r="D470" s="205">
        <v>637</v>
      </c>
    </row>
    <row r="471" spans="1:4" ht="14.25">
      <c r="A471" s="82" t="s">
        <v>1703</v>
      </c>
      <c r="B471" s="205">
        <v>0</v>
      </c>
      <c r="C471" s="233" t="s">
        <v>1704</v>
      </c>
      <c r="D471" s="205">
        <v>376</v>
      </c>
    </row>
    <row r="472" spans="1:4" ht="14.25">
      <c r="A472" s="82" t="s">
        <v>1705</v>
      </c>
      <c r="B472" s="205">
        <v>0</v>
      </c>
      <c r="C472" s="233" t="s">
        <v>1706</v>
      </c>
      <c r="D472" s="205">
        <v>0</v>
      </c>
    </row>
    <row r="473" spans="1:4" ht="14.25">
      <c r="A473" s="82" t="s">
        <v>1707</v>
      </c>
      <c r="B473" s="205">
        <v>0</v>
      </c>
      <c r="C473" s="233" t="s">
        <v>1708</v>
      </c>
      <c r="D473" s="205">
        <v>0</v>
      </c>
    </row>
    <row r="474" spans="1:4" ht="14.25">
      <c r="A474" s="82" t="s">
        <v>1709</v>
      </c>
      <c r="B474" s="205">
        <v>0</v>
      </c>
      <c r="C474" s="233" t="s">
        <v>1710</v>
      </c>
      <c r="D474" s="205">
        <v>0</v>
      </c>
    </row>
    <row r="475" spans="1:4" ht="14.25">
      <c r="A475" s="82" t="s">
        <v>1711</v>
      </c>
      <c r="B475" s="205">
        <v>0</v>
      </c>
      <c r="C475" s="233" t="s">
        <v>1712</v>
      </c>
      <c r="D475" s="205">
        <v>128</v>
      </c>
    </row>
    <row r="476" spans="1:4" ht="14.25">
      <c r="A476" s="82" t="s">
        <v>1713</v>
      </c>
      <c r="B476" s="205">
        <v>0</v>
      </c>
      <c r="C476" s="233" t="s">
        <v>1714</v>
      </c>
      <c r="D476" s="205">
        <v>133</v>
      </c>
    </row>
    <row r="477" spans="1:4" ht="14.25">
      <c r="A477" s="82" t="s">
        <v>1715</v>
      </c>
      <c r="B477" s="205">
        <v>0</v>
      </c>
      <c r="C477" s="232" t="s">
        <v>1716</v>
      </c>
      <c r="D477" s="205">
        <v>0</v>
      </c>
    </row>
    <row r="478" spans="1:4" ht="14.25">
      <c r="A478" s="82" t="s">
        <v>1717</v>
      </c>
      <c r="B478" s="205">
        <v>0</v>
      </c>
      <c r="C478" s="233" t="s">
        <v>1718</v>
      </c>
      <c r="D478" s="205">
        <v>0</v>
      </c>
    </row>
    <row r="479" spans="1:4" ht="14.25">
      <c r="A479" s="82" t="s">
        <v>1719</v>
      </c>
      <c r="B479" s="205">
        <v>0</v>
      </c>
      <c r="C479" s="232" t="s">
        <v>522</v>
      </c>
      <c r="D479" s="205">
        <v>1287</v>
      </c>
    </row>
    <row r="480" spans="1:4" ht="14.25">
      <c r="A480" s="82" t="s">
        <v>1720</v>
      </c>
      <c r="B480" s="205">
        <v>0</v>
      </c>
      <c r="C480" s="232" t="s">
        <v>1721</v>
      </c>
      <c r="D480" s="205">
        <v>182</v>
      </c>
    </row>
    <row r="481" spans="1:4" ht="14.25">
      <c r="A481" s="82" t="s">
        <v>1722</v>
      </c>
      <c r="B481" s="205">
        <v>0</v>
      </c>
      <c r="C481" s="233" t="s">
        <v>951</v>
      </c>
      <c r="D481" s="205">
        <v>177</v>
      </c>
    </row>
    <row r="482" spans="1:4" ht="14.25">
      <c r="A482" s="82" t="s">
        <v>1723</v>
      </c>
      <c r="B482" s="205">
        <v>0</v>
      </c>
      <c r="C482" s="233" t="s">
        <v>953</v>
      </c>
      <c r="D482" s="205">
        <v>5</v>
      </c>
    </row>
    <row r="483" spans="1:4" ht="14.25">
      <c r="A483" s="82" t="s">
        <v>1724</v>
      </c>
      <c r="B483" s="205">
        <v>0</v>
      </c>
      <c r="C483" s="233" t="s">
        <v>955</v>
      </c>
      <c r="D483" s="205">
        <v>0</v>
      </c>
    </row>
    <row r="484" spans="1:4" ht="14.25">
      <c r="A484" s="82" t="s">
        <v>1725</v>
      </c>
      <c r="B484" s="205">
        <v>0</v>
      </c>
      <c r="C484" s="233" t="s">
        <v>1726</v>
      </c>
      <c r="D484" s="205">
        <v>0</v>
      </c>
    </row>
    <row r="485" spans="1:4" ht="14.25">
      <c r="A485" s="82" t="s">
        <v>1727</v>
      </c>
      <c r="B485" s="205">
        <v>0</v>
      </c>
      <c r="C485" s="232" t="s">
        <v>1728</v>
      </c>
      <c r="D485" s="205">
        <v>0</v>
      </c>
    </row>
    <row r="486" spans="1:4" ht="14.25">
      <c r="A486" s="82" t="s">
        <v>1729</v>
      </c>
      <c r="B486" s="205">
        <v>0</v>
      </c>
      <c r="C486" s="233" t="s">
        <v>1730</v>
      </c>
      <c r="D486" s="205">
        <v>0</v>
      </c>
    </row>
    <row r="487" spans="1:4" ht="14.25">
      <c r="A487" s="82" t="s">
        <v>1731</v>
      </c>
      <c r="B487" s="205">
        <v>0</v>
      </c>
      <c r="C487" s="233" t="s">
        <v>1732</v>
      </c>
      <c r="D487" s="205">
        <v>0</v>
      </c>
    </row>
    <row r="488" spans="1:4" ht="14.25">
      <c r="A488" s="82" t="s">
        <v>1733</v>
      </c>
      <c r="B488" s="205">
        <v>56</v>
      </c>
      <c r="C488" s="233" t="s">
        <v>1734</v>
      </c>
      <c r="D488" s="205">
        <v>0</v>
      </c>
    </row>
    <row r="489" spans="1:4" ht="14.25">
      <c r="A489" s="82" t="s">
        <v>1735</v>
      </c>
      <c r="B489" s="205">
        <v>56</v>
      </c>
      <c r="C489" s="233" t="s">
        <v>1736</v>
      </c>
      <c r="D489" s="205">
        <v>0</v>
      </c>
    </row>
    <row r="490" spans="1:4" ht="14.25">
      <c r="A490" s="82" t="s">
        <v>1737</v>
      </c>
      <c r="B490" s="205">
        <v>0</v>
      </c>
      <c r="C490" s="233" t="s">
        <v>1738</v>
      </c>
      <c r="D490" s="205">
        <v>0</v>
      </c>
    </row>
    <row r="491" spans="1:4" ht="14.25">
      <c r="A491" s="82" t="s">
        <v>1739</v>
      </c>
      <c r="B491" s="205">
        <v>0</v>
      </c>
      <c r="C491" s="233" t="s">
        <v>1740</v>
      </c>
      <c r="D491" s="205">
        <v>0</v>
      </c>
    </row>
    <row r="492" spans="1:4" ht="14.25">
      <c r="A492" s="82" t="s">
        <v>1741</v>
      </c>
      <c r="B492" s="205">
        <v>0</v>
      </c>
      <c r="C492" s="233" t="s">
        <v>1742</v>
      </c>
      <c r="D492" s="205">
        <v>0</v>
      </c>
    </row>
    <row r="493" spans="1:4" ht="14.25">
      <c r="A493" s="82" t="s">
        <v>1743</v>
      </c>
      <c r="B493" s="205">
        <v>0</v>
      </c>
      <c r="C493" s="233" t="s">
        <v>1744</v>
      </c>
      <c r="D493" s="205">
        <v>0</v>
      </c>
    </row>
    <row r="494" spans="1:4" ht="14.25">
      <c r="A494" s="82" t="s">
        <v>1652</v>
      </c>
      <c r="B494" s="205">
        <v>0</v>
      </c>
      <c r="C494" s="232" t="s">
        <v>1745</v>
      </c>
      <c r="D494" s="205">
        <v>0</v>
      </c>
    </row>
    <row r="495" spans="1:4" ht="14.25">
      <c r="A495" s="82" t="s">
        <v>1746</v>
      </c>
      <c r="B495" s="205">
        <v>0</v>
      </c>
      <c r="C495" s="233" t="s">
        <v>1730</v>
      </c>
      <c r="D495" s="205">
        <v>0</v>
      </c>
    </row>
    <row r="496" spans="1:4" ht="14.25">
      <c r="A496" s="82" t="s">
        <v>1747</v>
      </c>
      <c r="B496" s="205">
        <v>0</v>
      </c>
      <c r="C496" s="233" t="s">
        <v>1748</v>
      </c>
      <c r="D496" s="205">
        <v>0</v>
      </c>
    </row>
    <row r="497" spans="1:4" ht="14.25">
      <c r="A497" s="82" t="s">
        <v>1749</v>
      </c>
      <c r="B497" s="205">
        <v>0</v>
      </c>
      <c r="C497" s="233" t="s">
        <v>1750</v>
      </c>
      <c r="D497" s="205">
        <v>0</v>
      </c>
    </row>
    <row r="498" spans="1:4" ht="14.25">
      <c r="A498" s="82" t="s">
        <v>1751</v>
      </c>
      <c r="B498" s="205">
        <v>0</v>
      </c>
      <c r="C498" s="233" t="s">
        <v>1752</v>
      </c>
      <c r="D498" s="205">
        <v>0</v>
      </c>
    </row>
    <row r="499" spans="1:4" ht="14.25">
      <c r="A499" s="82" t="s">
        <v>1753</v>
      </c>
      <c r="B499" s="205">
        <v>0</v>
      </c>
      <c r="C499" s="233" t="s">
        <v>1754</v>
      </c>
      <c r="D499" s="205">
        <v>0</v>
      </c>
    </row>
    <row r="500" spans="1:4" ht="14.25">
      <c r="A500" s="82" t="s">
        <v>1755</v>
      </c>
      <c r="B500" s="205">
        <v>0</v>
      </c>
      <c r="C500" s="232" t="s">
        <v>1756</v>
      </c>
      <c r="D500" s="205">
        <v>1046</v>
      </c>
    </row>
    <row r="501" spans="1:4" ht="14.25">
      <c r="A501" s="82" t="s">
        <v>1757</v>
      </c>
      <c r="B501" s="205">
        <v>925</v>
      </c>
      <c r="C501" s="233" t="s">
        <v>1730</v>
      </c>
      <c r="D501" s="205">
        <v>0</v>
      </c>
    </row>
    <row r="502" spans="1:4" ht="14.25">
      <c r="A502" s="82" t="s">
        <v>1758</v>
      </c>
      <c r="B502" s="205">
        <v>0</v>
      </c>
      <c r="C502" s="233" t="s">
        <v>1759</v>
      </c>
      <c r="D502" s="205">
        <v>1046</v>
      </c>
    </row>
    <row r="503" spans="1:4" ht="14.25">
      <c r="A503" s="82" t="s">
        <v>1760</v>
      </c>
      <c r="B503" s="205">
        <v>0</v>
      </c>
      <c r="C503" s="233" t="s">
        <v>1761</v>
      </c>
      <c r="D503" s="205">
        <v>0</v>
      </c>
    </row>
    <row r="504" spans="1:4" ht="14.25">
      <c r="A504" s="82" t="s">
        <v>1762</v>
      </c>
      <c r="B504" s="205">
        <v>925</v>
      </c>
      <c r="C504" s="233" t="s">
        <v>1763</v>
      </c>
      <c r="D504" s="205">
        <v>0</v>
      </c>
    </row>
    <row r="505" spans="1:4" ht="14.25">
      <c r="A505" s="82" t="s">
        <v>1764</v>
      </c>
      <c r="B505" s="205">
        <v>0</v>
      </c>
      <c r="C505" s="233" t="s">
        <v>1765</v>
      </c>
      <c r="D505" s="205">
        <v>0</v>
      </c>
    </row>
    <row r="506" spans="1:4" ht="14.25">
      <c r="A506" s="82" t="s">
        <v>1766</v>
      </c>
      <c r="B506" s="205">
        <v>0</v>
      </c>
      <c r="C506" s="232" t="s">
        <v>1767</v>
      </c>
      <c r="D506" s="205">
        <v>0</v>
      </c>
    </row>
    <row r="507" spans="1:4" ht="14.25">
      <c r="A507" s="82" t="s">
        <v>1768</v>
      </c>
      <c r="B507" s="205">
        <v>0</v>
      </c>
      <c r="C507" s="233" t="s">
        <v>1730</v>
      </c>
      <c r="D507" s="205">
        <v>0</v>
      </c>
    </row>
    <row r="508" spans="1:4" ht="14.25">
      <c r="A508" s="82" t="s">
        <v>1769</v>
      </c>
      <c r="B508" s="205">
        <v>0</v>
      </c>
      <c r="C508" s="233" t="s">
        <v>1770</v>
      </c>
      <c r="D508" s="205">
        <v>0</v>
      </c>
    </row>
    <row r="509" spans="1:4" ht="14.25">
      <c r="A509" s="82" t="s">
        <v>1771</v>
      </c>
      <c r="B509" s="205">
        <v>0</v>
      </c>
      <c r="C509" s="233" t="s">
        <v>1772</v>
      </c>
      <c r="D509" s="205">
        <v>0</v>
      </c>
    </row>
    <row r="510" spans="1:4" ht="14.25">
      <c r="A510" s="82" t="s">
        <v>1773</v>
      </c>
      <c r="B510" s="205">
        <v>0</v>
      </c>
      <c r="C510" s="233" t="s">
        <v>1774</v>
      </c>
      <c r="D510" s="205">
        <v>0</v>
      </c>
    </row>
    <row r="511" spans="1:4" ht="14.25">
      <c r="A511" s="82" t="s">
        <v>1775</v>
      </c>
      <c r="B511" s="205">
        <v>0</v>
      </c>
      <c r="C511" s="232" t="s">
        <v>1776</v>
      </c>
      <c r="D511" s="205">
        <v>0</v>
      </c>
    </row>
    <row r="512" spans="1:4" ht="14.25">
      <c r="A512" s="82" t="s">
        <v>1777</v>
      </c>
      <c r="B512" s="205">
        <v>0</v>
      </c>
      <c r="C512" s="233" t="s">
        <v>1778</v>
      </c>
      <c r="D512" s="205">
        <v>0</v>
      </c>
    </row>
    <row r="513" spans="1:4" ht="14.25">
      <c r="A513" s="82" t="s">
        <v>1779</v>
      </c>
      <c r="B513" s="205">
        <v>0</v>
      </c>
      <c r="C513" s="233" t="s">
        <v>1780</v>
      </c>
      <c r="D513" s="205">
        <v>0</v>
      </c>
    </row>
    <row r="514" spans="1:4" ht="14.25">
      <c r="A514" s="82" t="s">
        <v>1781</v>
      </c>
      <c r="B514" s="205">
        <v>0</v>
      </c>
      <c r="C514" s="233" t="s">
        <v>1782</v>
      </c>
      <c r="D514" s="205">
        <v>0</v>
      </c>
    </row>
    <row r="515" spans="1:4" ht="14.25">
      <c r="A515" s="82" t="s">
        <v>1783</v>
      </c>
      <c r="B515" s="205">
        <v>0</v>
      </c>
      <c r="C515" s="233" t="s">
        <v>1784</v>
      </c>
      <c r="D515" s="205">
        <v>0</v>
      </c>
    </row>
    <row r="516" spans="1:4" ht="14.25">
      <c r="A516" s="82" t="s">
        <v>1785</v>
      </c>
      <c r="B516" s="205">
        <v>0</v>
      </c>
      <c r="C516" s="232" t="s">
        <v>1786</v>
      </c>
      <c r="D516" s="205">
        <v>59</v>
      </c>
    </row>
    <row r="517" spans="1:4" ht="14.25">
      <c r="A517" s="82" t="s">
        <v>1787</v>
      </c>
      <c r="B517" s="205">
        <v>0</v>
      </c>
      <c r="C517" s="233" t="s">
        <v>1730</v>
      </c>
      <c r="D517" s="205">
        <v>0</v>
      </c>
    </row>
    <row r="518" spans="1:4" ht="14.25">
      <c r="A518" s="82" t="s">
        <v>1788</v>
      </c>
      <c r="B518" s="205">
        <v>0</v>
      </c>
      <c r="C518" s="233" t="s">
        <v>1789</v>
      </c>
      <c r="D518" s="205">
        <v>26</v>
      </c>
    </row>
    <row r="519" spans="1:4" ht="14.25">
      <c r="A519" s="82" t="s">
        <v>1790</v>
      </c>
      <c r="B519" s="205">
        <v>0</v>
      </c>
      <c r="C519" s="233" t="s">
        <v>1791</v>
      </c>
      <c r="D519" s="205">
        <v>0</v>
      </c>
    </row>
    <row r="520" spans="1:4" ht="14.25">
      <c r="A520" s="82" t="s">
        <v>1792</v>
      </c>
      <c r="B520" s="205">
        <v>0</v>
      </c>
      <c r="C520" s="233" t="s">
        <v>1793</v>
      </c>
      <c r="D520" s="205">
        <v>0</v>
      </c>
    </row>
    <row r="521" spans="1:4" ht="14.25">
      <c r="A521" s="82" t="s">
        <v>1794</v>
      </c>
      <c r="B521" s="205">
        <v>0</v>
      </c>
      <c r="C521" s="233" t="s">
        <v>1795</v>
      </c>
      <c r="D521" s="205">
        <v>0</v>
      </c>
    </row>
    <row r="522" spans="1:4" ht="14.25">
      <c r="A522" s="82" t="s">
        <v>1796</v>
      </c>
      <c r="B522" s="205">
        <v>0</v>
      </c>
      <c r="C522" s="233" t="s">
        <v>1797</v>
      </c>
      <c r="D522" s="205">
        <v>33</v>
      </c>
    </row>
    <row r="523" spans="1:4" ht="14.25">
      <c r="A523" s="82" t="s">
        <v>1798</v>
      </c>
      <c r="B523" s="205">
        <v>0</v>
      </c>
      <c r="C523" s="232" t="s">
        <v>1799</v>
      </c>
      <c r="D523" s="205">
        <v>0</v>
      </c>
    </row>
    <row r="524" spans="1:4" ht="14.25">
      <c r="A524" s="82" t="s">
        <v>1800</v>
      </c>
      <c r="B524" s="205">
        <v>60</v>
      </c>
      <c r="C524" s="233" t="s">
        <v>1801</v>
      </c>
      <c r="D524" s="205">
        <v>0</v>
      </c>
    </row>
    <row r="525" spans="1:4" ht="14.25">
      <c r="A525" s="82" t="s">
        <v>1802</v>
      </c>
      <c r="B525" s="205">
        <v>0</v>
      </c>
      <c r="C525" s="233" t="s">
        <v>1803</v>
      </c>
      <c r="D525" s="205">
        <v>0</v>
      </c>
    </row>
    <row r="526" spans="1:4" ht="14.25">
      <c r="A526" s="82" t="s">
        <v>1804</v>
      </c>
      <c r="B526" s="205">
        <v>0</v>
      </c>
      <c r="C526" s="233" t="s">
        <v>1805</v>
      </c>
      <c r="D526" s="205">
        <v>0</v>
      </c>
    </row>
    <row r="527" spans="1:4" ht="14.25">
      <c r="A527" s="82" t="s">
        <v>1806</v>
      </c>
      <c r="B527" s="205">
        <v>0</v>
      </c>
      <c r="C527" s="232" t="s">
        <v>1807</v>
      </c>
      <c r="D527" s="205">
        <v>0</v>
      </c>
    </row>
    <row r="528" spans="1:4" ht="14.25">
      <c r="A528" s="82" t="s">
        <v>1808</v>
      </c>
      <c r="B528" s="205">
        <v>0</v>
      </c>
      <c r="C528" s="233" t="s">
        <v>1809</v>
      </c>
      <c r="D528" s="205">
        <v>0</v>
      </c>
    </row>
    <row r="529" spans="1:4" ht="14.25">
      <c r="A529" s="82" t="s">
        <v>1810</v>
      </c>
      <c r="B529" s="205">
        <v>0</v>
      </c>
      <c r="C529" s="232" t="s">
        <v>1811</v>
      </c>
      <c r="D529" s="205">
        <v>0</v>
      </c>
    </row>
    <row r="530" spans="1:4" ht="14.25">
      <c r="A530" s="82" t="s">
        <v>1812</v>
      </c>
      <c r="B530" s="205">
        <v>51</v>
      </c>
      <c r="C530" s="233" t="s">
        <v>1813</v>
      </c>
      <c r="D530" s="205">
        <v>0</v>
      </c>
    </row>
    <row r="531" spans="1:4" ht="14.25">
      <c r="A531" s="82" t="s">
        <v>1814</v>
      </c>
      <c r="B531" s="205">
        <v>0</v>
      </c>
      <c r="C531" s="233" t="s">
        <v>1815</v>
      </c>
      <c r="D531" s="205">
        <v>0</v>
      </c>
    </row>
    <row r="532" spans="1:4" ht="14.25">
      <c r="A532" s="82" t="s">
        <v>1816</v>
      </c>
      <c r="B532" s="205">
        <v>0</v>
      </c>
      <c r="C532" s="233" t="s">
        <v>1817</v>
      </c>
      <c r="D532" s="205">
        <v>0</v>
      </c>
    </row>
    <row r="533" spans="1:4" ht="14.25">
      <c r="A533" s="82" t="s">
        <v>1818</v>
      </c>
      <c r="B533" s="205">
        <v>0</v>
      </c>
      <c r="C533" s="233" t="s">
        <v>1819</v>
      </c>
      <c r="D533" s="205">
        <v>0</v>
      </c>
    </row>
    <row r="534" spans="1:4" ht="14.25">
      <c r="A534" s="82" t="s">
        <v>1820</v>
      </c>
      <c r="B534" s="205">
        <v>0</v>
      </c>
      <c r="C534" s="232" t="s">
        <v>534</v>
      </c>
      <c r="D534" s="205">
        <v>1635</v>
      </c>
    </row>
    <row r="535" spans="1:4" ht="14.25">
      <c r="A535" s="82" t="s">
        <v>1821</v>
      </c>
      <c r="B535" s="205">
        <v>9</v>
      </c>
      <c r="C535" s="232" t="s">
        <v>1822</v>
      </c>
      <c r="D535" s="205">
        <v>868</v>
      </c>
    </row>
    <row r="536" spans="1:4" ht="14.25">
      <c r="A536" s="82" t="s">
        <v>1823</v>
      </c>
      <c r="B536" s="205">
        <v>314</v>
      </c>
      <c r="C536" s="233" t="s">
        <v>951</v>
      </c>
      <c r="D536" s="205">
        <v>473</v>
      </c>
    </row>
    <row r="537" spans="1:4" ht="14.25">
      <c r="A537" s="82" t="s">
        <v>1824</v>
      </c>
      <c r="B537" s="205">
        <v>65</v>
      </c>
      <c r="C537" s="233" t="s">
        <v>953</v>
      </c>
      <c r="D537" s="205">
        <v>9</v>
      </c>
    </row>
    <row r="538" spans="1:4" ht="14.25">
      <c r="A538" s="82" t="s">
        <v>1825</v>
      </c>
      <c r="B538" s="205">
        <v>11</v>
      </c>
      <c r="C538" s="233" t="s">
        <v>955</v>
      </c>
      <c r="D538" s="205">
        <v>0</v>
      </c>
    </row>
    <row r="539" spans="1:4" ht="14.25">
      <c r="A539" s="82" t="s">
        <v>1826</v>
      </c>
      <c r="B539" s="205">
        <v>46</v>
      </c>
      <c r="C539" s="233" t="s">
        <v>1827</v>
      </c>
      <c r="D539" s="205">
        <v>0</v>
      </c>
    </row>
    <row r="540" spans="1:4" ht="14.25">
      <c r="A540" s="82" t="s">
        <v>1621</v>
      </c>
      <c r="B540" s="205">
        <v>0</v>
      </c>
      <c r="C540" s="233" t="s">
        <v>1828</v>
      </c>
      <c r="D540" s="205">
        <v>0</v>
      </c>
    </row>
    <row r="541" spans="1:4" ht="14.25">
      <c r="A541" s="82" t="s">
        <v>1829</v>
      </c>
      <c r="B541" s="205">
        <v>0</v>
      </c>
      <c r="C541" s="233" t="s">
        <v>1830</v>
      </c>
      <c r="D541" s="205">
        <v>0</v>
      </c>
    </row>
    <row r="542" spans="1:4" ht="14.25">
      <c r="A542" s="82" t="s">
        <v>1831</v>
      </c>
      <c r="B542" s="205">
        <v>0</v>
      </c>
      <c r="C542" s="233" t="s">
        <v>1832</v>
      </c>
      <c r="D542" s="205">
        <v>0</v>
      </c>
    </row>
    <row r="543" spans="1:4" ht="14.25">
      <c r="A543" s="82" t="s">
        <v>1833</v>
      </c>
      <c r="B543" s="205">
        <v>1</v>
      </c>
      <c r="C543" s="233" t="s">
        <v>1834</v>
      </c>
      <c r="D543" s="205">
        <v>0</v>
      </c>
    </row>
    <row r="544" spans="1:4" ht="14.25">
      <c r="A544" s="82" t="s">
        <v>1835</v>
      </c>
      <c r="B544" s="205">
        <v>191</v>
      </c>
      <c r="C544" s="233" t="s">
        <v>1836</v>
      </c>
      <c r="D544" s="205">
        <v>262</v>
      </c>
    </row>
    <row r="545" spans="1:4" ht="14.25">
      <c r="A545" s="82" t="s">
        <v>1837</v>
      </c>
      <c r="B545" s="205">
        <v>0</v>
      </c>
      <c r="C545" s="233" t="s">
        <v>1838</v>
      </c>
      <c r="D545" s="205">
        <v>0</v>
      </c>
    </row>
    <row r="546" spans="1:4" ht="14.25">
      <c r="A546" s="82" t="s">
        <v>1839</v>
      </c>
      <c r="B546" s="205">
        <v>0</v>
      </c>
      <c r="C546" s="233" t="s">
        <v>1840</v>
      </c>
      <c r="D546" s="205">
        <v>0</v>
      </c>
    </row>
    <row r="547" spans="1:4" ht="14.25">
      <c r="A547" s="82" t="s">
        <v>1841</v>
      </c>
      <c r="B547" s="205">
        <v>0</v>
      </c>
      <c r="C547" s="233" t="s">
        <v>1842</v>
      </c>
      <c r="D547" s="205">
        <v>0</v>
      </c>
    </row>
    <row r="548" spans="1:4" ht="14.25">
      <c r="A548" s="82" t="s">
        <v>1843</v>
      </c>
      <c r="B548" s="205">
        <v>0</v>
      </c>
      <c r="C548" s="233" t="s">
        <v>1844</v>
      </c>
      <c r="D548" s="205">
        <v>124</v>
      </c>
    </row>
    <row r="549" spans="1:4" ht="14.25">
      <c r="A549" s="82" t="s">
        <v>1845</v>
      </c>
      <c r="B549" s="205">
        <v>0</v>
      </c>
      <c r="C549" s="232" t="s">
        <v>1846</v>
      </c>
      <c r="D549" s="205">
        <v>21</v>
      </c>
    </row>
    <row r="550" spans="1:4" ht="14.25">
      <c r="A550" s="82" t="s">
        <v>1847</v>
      </c>
      <c r="B550" s="205">
        <v>0</v>
      </c>
      <c r="C550" s="233" t="s">
        <v>951</v>
      </c>
      <c r="D550" s="205">
        <v>20</v>
      </c>
    </row>
    <row r="551" spans="1:4" ht="14.25">
      <c r="A551" s="82" t="s">
        <v>1848</v>
      </c>
      <c r="B551" s="205">
        <v>0</v>
      </c>
      <c r="C551" s="233" t="s">
        <v>953</v>
      </c>
      <c r="D551" s="205">
        <v>0</v>
      </c>
    </row>
    <row r="552" spans="1:4" ht="14.25">
      <c r="A552" s="82" t="s">
        <v>1849</v>
      </c>
      <c r="B552" s="205">
        <v>0</v>
      </c>
      <c r="C552" s="233" t="s">
        <v>955</v>
      </c>
      <c r="D552" s="205">
        <v>0</v>
      </c>
    </row>
    <row r="553" spans="1:4" ht="14.25">
      <c r="A553" s="82" t="s">
        <v>1850</v>
      </c>
      <c r="B553" s="205">
        <v>0</v>
      </c>
      <c r="C553" s="233" t="s">
        <v>1851</v>
      </c>
      <c r="D553" s="205">
        <v>1</v>
      </c>
    </row>
    <row r="554" spans="1:4" ht="14.25">
      <c r="A554" s="82" t="s">
        <v>1852</v>
      </c>
      <c r="B554" s="205">
        <v>0</v>
      </c>
      <c r="C554" s="233" t="s">
        <v>1853</v>
      </c>
      <c r="D554" s="205">
        <v>0</v>
      </c>
    </row>
    <row r="555" spans="1:4" ht="14.25">
      <c r="A555" s="82" t="s">
        <v>1621</v>
      </c>
      <c r="B555" s="205">
        <v>0</v>
      </c>
      <c r="C555" s="233" t="s">
        <v>1854</v>
      </c>
      <c r="D555" s="205">
        <v>0</v>
      </c>
    </row>
    <row r="556" spans="1:4" ht="14.25">
      <c r="A556" s="82" t="s">
        <v>1855</v>
      </c>
      <c r="B556" s="205">
        <v>0</v>
      </c>
      <c r="C556" s="233" t="s">
        <v>1856</v>
      </c>
      <c r="D556" s="205">
        <v>0</v>
      </c>
    </row>
    <row r="557" spans="1:4" ht="14.25">
      <c r="A557" s="82" t="s">
        <v>1857</v>
      </c>
      <c r="B557" s="205">
        <v>0</v>
      </c>
      <c r="C557" s="232" t="s">
        <v>1858</v>
      </c>
      <c r="D557" s="205">
        <v>81</v>
      </c>
    </row>
    <row r="558" spans="1:4" ht="14.25">
      <c r="A558" s="82" t="s">
        <v>1859</v>
      </c>
      <c r="B558" s="205">
        <v>0</v>
      </c>
      <c r="C558" s="233" t="s">
        <v>951</v>
      </c>
      <c r="D558" s="205">
        <v>41</v>
      </c>
    </row>
    <row r="559" spans="1:4" ht="14.25">
      <c r="A559" s="82" t="s">
        <v>1860</v>
      </c>
      <c r="B559" s="205">
        <v>0</v>
      </c>
      <c r="C559" s="233" t="s">
        <v>953</v>
      </c>
      <c r="D559" s="205">
        <v>0</v>
      </c>
    </row>
    <row r="560" spans="1:4" ht="14.25">
      <c r="A560" s="82" t="s">
        <v>1861</v>
      </c>
      <c r="B560" s="205">
        <v>0</v>
      </c>
      <c r="C560" s="233" t="s">
        <v>955</v>
      </c>
      <c r="D560" s="205">
        <v>0</v>
      </c>
    </row>
    <row r="561" spans="1:4" ht="14.25">
      <c r="A561" s="82" t="s">
        <v>1862</v>
      </c>
      <c r="B561" s="205">
        <v>0</v>
      </c>
      <c r="C561" s="233" t="s">
        <v>1863</v>
      </c>
      <c r="D561" s="205">
        <v>0</v>
      </c>
    </row>
    <row r="562" spans="1:4" ht="14.25">
      <c r="A562" s="82" t="s">
        <v>1864</v>
      </c>
      <c r="B562" s="205">
        <v>0</v>
      </c>
      <c r="C562" s="233" t="s">
        <v>1865</v>
      </c>
      <c r="D562" s="205">
        <v>0</v>
      </c>
    </row>
    <row r="563" spans="1:4" ht="14.25">
      <c r="A563" s="82" t="s">
        <v>1866</v>
      </c>
      <c r="B563" s="205">
        <v>0</v>
      </c>
      <c r="C563" s="233" t="s">
        <v>1867</v>
      </c>
      <c r="D563" s="205">
        <v>0</v>
      </c>
    </row>
    <row r="564" spans="1:4" ht="14.25">
      <c r="A564" s="82" t="s">
        <v>1868</v>
      </c>
      <c r="B564" s="205">
        <v>0</v>
      </c>
      <c r="C564" s="233" t="s">
        <v>1869</v>
      </c>
      <c r="D564" s="205">
        <v>9</v>
      </c>
    </row>
    <row r="565" spans="1:4" ht="14.25">
      <c r="A565" s="82" t="s">
        <v>1870</v>
      </c>
      <c r="B565" s="205">
        <v>0</v>
      </c>
      <c r="C565" s="233" t="s">
        <v>1871</v>
      </c>
      <c r="D565" s="205">
        <v>31</v>
      </c>
    </row>
    <row r="566" spans="1:4" ht="14.25">
      <c r="A566" s="82" t="s">
        <v>1872</v>
      </c>
      <c r="B566" s="205">
        <v>0</v>
      </c>
      <c r="C566" s="233" t="s">
        <v>1873</v>
      </c>
      <c r="D566" s="205">
        <v>0</v>
      </c>
    </row>
    <row r="567" spans="1:4" ht="14.25">
      <c r="A567" s="82" t="s">
        <v>1874</v>
      </c>
      <c r="B567" s="205">
        <v>0</v>
      </c>
      <c r="C567" s="233" t="s">
        <v>1875</v>
      </c>
      <c r="D567" s="205">
        <v>0</v>
      </c>
    </row>
    <row r="568" spans="1:4" ht="14.25">
      <c r="A568" s="82" t="s">
        <v>1876</v>
      </c>
      <c r="B568" s="205">
        <v>0</v>
      </c>
      <c r="C568" s="232" t="s">
        <v>1877</v>
      </c>
      <c r="D568" s="205">
        <v>330</v>
      </c>
    </row>
    <row r="569" spans="1:4" ht="14.25">
      <c r="A569" s="82" t="s">
        <v>1878</v>
      </c>
      <c r="B569" s="205">
        <v>0</v>
      </c>
      <c r="C569" s="233" t="s">
        <v>951</v>
      </c>
      <c r="D569" s="205">
        <v>156</v>
      </c>
    </row>
    <row r="570" spans="1:4" ht="14.25">
      <c r="A570" s="82" t="s">
        <v>1879</v>
      </c>
      <c r="B570" s="205">
        <v>0</v>
      </c>
      <c r="C570" s="233" t="s">
        <v>953</v>
      </c>
      <c r="D570" s="205">
        <v>138</v>
      </c>
    </row>
    <row r="571" spans="1:4" ht="14.25">
      <c r="A571" s="82" t="s">
        <v>1880</v>
      </c>
      <c r="B571" s="205">
        <v>0</v>
      </c>
      <c r="C571" s="233" t="s">
        <v>955</v>
      </c>
      <c r="D571" s="205">
        <v>0</v>
      </c>
    </row>
    <row r="572" spans="1:4" ht="14.25">
      <c r="A572" s="82" t="s">
        <v>1881</v>
      </c>
      <c r="B572" s="205">
        <v>0</v>
      </c>
      <c r="C572" s="233" t="s">
        <v>1882</v>
      </c>
      <c r="D572" s="205">
        <v>0</v>
      </c>
    </row>
    <row r="573" spans="1:4" ht="14.25">
      <c r="A573" s="82" t="s">
        <v>1883</v>
      </c>
      <c r="B573" s="205">
        <v>0</v>
      </c>
      <c r="C573" s="233" t="s">
        <v>1884</v>
      </c>
      <c r="D573" s="205">
        <v>0</v>
      </c>
    </row>
    <row r="574" spans="1:4" ht="14.25">
      <c r="A574" s="82" t="s">
        <v>1621</v>
      </c>
      <c r="B574" s="205">
        <v>0</v>
      </c>
      <c r="C574" s="233" t="s">
        <v>1885</v>
      </c>
      <c r="D574" s="205">
        <v>7</v>
      </c>
    </row>
    <row r="575" spans="1:4" ht="14.25">
      <c r="A575" s="82" t="s">
        <v>1886</v>
      </c>
      <c r="B575" s="205">
        <v>0</v>
      </c>
      <c r="C575" s="233" t="s">
        <v>1887</v>
      </c>
      <c r="D575" s="205">
        <v>29</v>
      </c>
    </row>
    <row r="576" spans="1:4" ht="14.25">
      <c r="A576" s="82" t="s">
        <v>1888</v>
      </c>
      <c r="B576" s="205">
        <v>0</v>
      </c>
      <c r="C576" s="232" t="s">
        <v>1889</v>
      </c>
      <c r="D576" s="205">
        <v>0</v>
      </c>
    </row>
    <row r="577" spans="1:4" ht="14.25">
      <c r="A577" s="82" t="s">
        <v>1617</v>
      </c>
      <c r="B577" s="205">
        <v>0</v>
      </c>
      <c r="C577" s="233" t="s">
        <v>951</v>
      </c>
      <c r="D577" s="205">
        <v>0</v>
      </c>
    </row>
    <row r="578" spans="1:4" ht="14.25">
      <c r="A578" s="82" t="s">
        <v>1621</v>
      </c>
      <c r="B578" s="205">
        <v>0</v>
      </c>
      <c r="C578" s="233" t="s">
        <v>953</v>
      </c>
      <c r="D578" s="205">
        <v>0</v>
      </c>
    </row>
    <row r="579" spans="1:4" ht="14.25">
      <c r="A579" s="82" t="s">
        <v>1890</v>
      </c>
      <c r="B579" s="205">
        <v>0</v>
      </c>
      <c r="C579" s="233" t="s">
        <v>955</v>
      </c>
      <c r="D579" s="205">
        <v>0</v>
      </c>
    </row>
    <row r="580" spans="1:4" ht="14.25">
      <c r="A580" s="82" t="s">
        <v>1891</v>
      </c>
      <c r="B580" s="205">
        <v>0</v>
      </c>
      <c r="C580" s="233" t="s">
        <v>1892</v>
      </c>
      <c r="D580" s="205">
        <v>0</v>
      </c>
    </row>
    <row r="581" spans="1:4" ht="14.25">
      <c r="A581" s="82" t="s">
        <v>1893</v>
      </c>
      <c r="B581" s="205">
        <v>0</v>
      </c>
      <c r="C581" s="233" t="s">
        <v>1894</v>
      </c>
      <c r="D581" s="205">
        <v>0</v>
      </c>
    </row>
    <row r="582" spans="1:4" ht="14.25">
      <c r="A582" s="82" t="s">
        <v>1895</v>
      </c>
      <c r="B582" s="205">
        <v>0</v>
      </c>
      <c r="C582" s="233" t="s">
        <v>1896</v>
      </c>
      <c r="D582" s="205">
        <v>0</v>
      </c>
    </row>
    <row r="583" spans="1:4" ht="14.25">
      <c r="A583" s="82" t="s">
        <v>1897</v>
      </c>
      <c r="B583" s="205">
        <v>0</v>
      </c>
      <c r="C583" s="233" t="s">
        <v>1898</v>
      </c>
      <c r="D583" s="205">
        <v>0</v>
      </c>
    </row>
    <row r="584" spans="1:4" ht="14.25">
      <c r="A584" s="82" t="s">
        <v>1899</v>
      </c>
      <c r="B584" s="205">
        <v>0</v>
      </c>
      <c r="C584" s="233" t="s">
        <v>1900</v>
      </c>
      <c r="D584" s="205">
        <v>0</v>
      </c>
    </row>
    <row r="585" spans="1:4" ht="14.25">
      <c r="A585" s="82" t="s">
        <v>1901</v>
      </c>
      <c r="B585" s="205">
        <v>0</v>
      </c>
      <c r="C585" s="232" t="s">
        <v>1902</v>
      </c>
      <c r="D585" s="205">
        <v>335</v>
      </c>
    </row>
    <row r="586" spans="1:4" ht="14.25">
      <c r="A586" s="82" t="s">
        <v>1903</v>
      </c>
      <c r="B586" s="205">
        <v>0</v>
      </c>
      <c r="C586" s="233" t="s">
        <v>1904</v>
      </c>
      <c r="D586" s="205">
        <v>0</v>
      </c>
    </row>
    <row r="587" spans="1:4" ht="14.25">
      <c r="A587" s="82" t="s">
        <v>1905</v>
      </c>
      <c r="B587" s="205">
        <v>0</v>
      </c>
      <c r="C587" s="233" t="s">
        <v>1906</v>
      </c>
      <c r="D587" s="205">
        <v>0</v>
      </c>
    </row>
    <row r="588" spans="1:4" ht="14.25">
      <c r="A588" s="82" t="s">
        <v>1907</v>
      </c>
      <c r="B588" s="205">
        <v>0</v>
      </c>
      <c r="C588" s="233" t="s">
        <v>1908</v>
      </c>
      <c r="D588" s="205">
        <v>335</v>
      </c>
    </row>
    <row r="589" spans="1:4" ht="14.25">
      <c r="A589" s="82" t="s">
        <v>1909</v>
      </c>
      <c r="B589" s="205">
        <v>0</v>
      </c>
      <c r="C589" s="232" t="s">
        <v>546</v>
      </c>
      <c r="D589" s="205">
        <v>29331</v>
      </c>
    </row>
    <row r="590" spans="1:4" ht="14.25">
      <c r="A590" s="82" t="s">
        <v>1910</v>
      </c>
      <c r="B590" s="205">
        <v>0</v>
      </c>
      <c r="C590" s="232" t="s">
        <v>1911</v>
      </c>
      <c r="D590" s="205">
        <v>838</v>
      </c>
    </row>
    <row r="591" spans="1:4" ht="14.25">
      <c r="A591" s="82" t="s">
        <v>1912</v>
      </c>
      <c r="B591" s="205">
        <v>0</v>
      </c>
      <c r="C591" s="233" t="s">
        <v>951</v>
      </c>
      <c r="D591" s="205">
        <v>618</v>
      </c>
    </row>
    <row r="592" spans="1:4" ht="14.25">
      <c r="A592" s="82" t="s">
        <v>1621</v>
      </c>
      <c r="B592" s="205">
        <v>0</v>
      </c>
      <c r="C592" s="233" t="s">
        <v>953</v>
      </c>
      <c r="D592" s="205">
        <v>18</v>
      </c>
    </row>
    <row r="593" spans="1:4" ht="14.25">
      <c r="A593" s="82" t="s">
        <v>1913</v>
      </c>
      <c r="B593" s="205">
        <v>0</v>
      </c>
      <c r="C593" s="233" t="s">
        <v>955</v>
      </c>
      <c r="D593" s="205">
        <v>109</v>
      </c>
    </row>
    <row r="594" spans="1:4" ht="14.25">
      <c r="A594" s="82" t="s">
        <v>1914</v>
      </c>
      <c r="B594" s="205">
        <v>0</v>
      </c>
      <c r="C594" s="233" t="s">
        <v>1915</v>
      </c>
      <c r="D594" s="205">
        <v>0</v>
      </c>
    </row>
    <row r="595" spans="1:4" ht="14.25">
      <c r="A595" s="82" t="s">
        <v>1916</v>
      </c>
      <c r="B595" s="205">
        <v>57</v>
      </c>
      <c r="C595" s="233" t="s">
        <v>1917</v>
      </c>
      <c r="D595" s="205">
        <v>0</v>
      </c>
    </row>
    <row r="596" spans="1:4" ht="14.25">
      <c r="A596" s="82" t="s">
        <v>1918</v>
      </c>
      <c r="B596" s="205">
        <v>0</v>
      </c>
      <c r="C596" s="233" t="s">
        <v>1919</v>
      </c>
      <c r="D596" s="205">
        <v>0</v>
      </c>
    </row>
    <row r="597" spans="1:4" ht="14.25">
      <c r="A597" s="82" t="s">
        <v>1920</v>
      </c>
      <c r="B597" s="205">
        <v>0</v>
      </c>
      <c r="C597" s="233" t="s">
        <v>1921</v>
      </c>
      <c r="D597" s="205">
        <v>0</v>
      </c>
    </row>
    <row r="598" spans="1:4" ht="14.25">
      <c r="A598" s="82" t="s">
        <v>1922</v>
      </c>
      <c r="B598" s="205">
        <v>24</v>
      </c>
      <c r="C598" s="233" t="s">
        <v>1056</v>
      </c>
      <c r="D598" s="205">
        <v>0</v>
      </c>
    </row>
    <row r="599" spans="1:4" ht="14.25">
      <c r="A599" s="82" t="s">
        <v>1923</v>
      </c>
      <c r="B599" s="205">
        <v>0</v>
      </c>
      <c r="C599" s="233" t="s">
        <v>1924</v>
      </c>
      <c r="D599" s="205">
        <v>53</v>
      </c>
    </row>
    <row r="600" spans="1:4" ht="14.25">
      <c r="A600" s="82" t="s">
        <v>1925</v>
      </c>
      <c r="B600" s="205">
        <v>0</v>
      </c>
      <c r="C600" s="233" t="s">
        <v>1926</v>
      </c>
      <c r="D600" s="205">
        <v>0</v>
      </c>
    </row>
    <row r="601" spans="1:4" ht="14.25">
      <c r="A601" s="82" t="s">
        <v>1927</v>
      </c>
      <c r="B601" s="205">
        <v>0</v>
      </c>
      <c r="C601" s="233" t="s">
        <v>1928</v>
      </c>
      <c r="D601" s="205">
        <v>0</v>
      </c>
    </row>
    <row r="602" spans="1:4" ht="14.25">
      <c r="A602" s="82" t="s">
        <v>1929</v>
      </c>
      <c r="B602" s="205">
        <v>0</v>
      </c>
      <c r="C602" s="233" t="s">
        <v>1930</v>
      </c>
      <c r="D602" s="205">
        <v>0</v>
      </c>
    </row>
    <row r="603" spans="1:4" ht="14.25">
      <c r="A603" s="82" t="s">
        <v>1931</v>
      </c>
      <c r="B603" s="205">
        <v>0</v>
      </c>
      <c r="C603" s="233" t="s">
        <v>1932</v>
      </c>
      <c r="D603" s="205">
        <v>40</v>
      </c>
    </row>
    <row r="604" spans="1:4" ht="14.25">
      <c r="A604" s="82" t="s">
        <v>1933</v>
      </c>
      <c r="B604" s="205">
        <v>0</v>
      </c>
      <c r="C604" s="232" t="s">
        <v>1934</v>
      </c>
      <c r="D604" s="205">
        <v>1292</v>
      </c>
    </row>
    <row r="605" spans="1:4" ht="14.25">
      <c r="A605" s="82" t="s">
        <v>1935</v>
      </c>
      <c r="B605" s="205">
        <v>0</v>
      </c>
      <c r="C605" s="233" t="s">
        <v>951</v>
      </c>
      <c r="D605" s="205">
        <v>200</v>
      </c>
    </row>
    <row r="606" spans="1:4" ht="14.25">
      <c r="A606" s="82" t="s">
        <v>1936</v>
      </c>
      <c r="B606" s="205">
        <v>0</v>
      </c>
      <c r="C606" s="233" t="s">
        <v>953</v>
      </c>
      <c r="D606" s="205">
        <v>0</v>
      </c>
    </row>
    <row r="607" spans="1:4" ht="14.25">
      <c r="A607" s="82" t="s">
        <v>1937</v>
      </c>
      <c r="B607" s="205">
        <v>7</v>
      </c>
      <c r="C607" s="233" t="s">
        <v>955</v>
      </c>
      <c r="D607" s="205">
        <v>0</v>
      </c>
    </row>
    <row r="608" spans="1:4" ht="14.25">
      <c r="A608" s="82" t="s">
        <v>1938</v>
      </c>
      <c r="B608" s="205">
        <v>0</v>
      </c>
      <c r="C608" s="233" t="s">
        <v>1939</v>
      </c>
      <c r="D608" s="205">
        <v>32</v>
      </c>
    </row>
    <row r="609" spans="1:4" ht="14.25">
      <c r="A609" s="82" t="s">
        <v>1940</v>
      </c>
      <c r="B609" s="205">
        <v>0</v>
      </c>
      <c r="C609" s="233" t="s">
        <v>1941</v>
      </c>
      <c r="D609" s="205">
        <v>603</v>
      </c>
    </row>
    <row r="610" spans="1:4" ht="14.25">
      <c r="A610" s="82" t="s">
        <v>1942</v>
      </c>
      <c r="B610" s="205">
        <v>0</v>
      </c>
      <c r="C610" s="233" t="s">
        <v>1943</v>
      </c>
      <c r="D610" s="205">
        <v>0</v>
      </c>
    </row>
    <row r="611" spans="1:4" ht="14.25">
      <c r="A611" s="82" t="s">
        <v>1944</v>
      </c>
      <c r="B611" s="205">
        <v>0</v>
      </c>
      <c r="C611" s="233" t="s">
        <v>1945</v>
      </c>
      <c r="D611" s="205">
        <v>59</v>
      </c>
    </row>
    <row r="612" spans="1:4" ht="14.25">
      <c r="A612" s="82" t="s">
        <v>1946</v>
      </c>
      <c r="B612" s="205">
        <v>0</v>
      </c>
      <c r="C612" s="233" t="s">
        <v>1947</v>
      </c>
      <c r="D612" s="205">
        <v>221</v>
      </c>
    </row>
    <row r="613" spans="1:4" ht="14.25">
      <c r="A613" s="82" t="s">
        <v>1948</v>
      </c>
      <c r="B613" s="205">
        <v>0</v>
      </c>
      <c r="C613" s="233" t="s">
        <v>1949</v>
      </c>
      <c r="D613" s="205">
        <v>89</v>
      </c>
    </row>
    <row r="614" spans="1:4" ht="14.25">
      <c r="A614" s="82" t="s">
        <v>1950</v>
      </c>
      <c r="B614" s="205">
        <v>0</v>
      </c>
      <c r="C614" s="233" t="s">
        <v>1951</v>
      </c>
      <c r="D614" s="205">
        <v>88</v>
      </c>
    </row>
    <row r="615" spans="1:4" ht="14.25">
      <c r="A615" s="82" t="s">
        <v>1952</v>
      </c>
      <c r="B615" s="205">
        <v>0</v>
      </c>
      <c r="C615" s="232" t="s">
        <v>1953</v>
      </c>
      <c r="D615" s="205">
        <v>5326</v>
      </c>
    </row>
    <row r="616" spans="1:4" ht="14.25">
      <c r="A616" s="82" t="s">
        <v>1954</v>
      </c>
      <c r="B616" s="205">
        <v>0</v>
      </c>
      <c r="C616" s="233" t="s">
        <v>1955</v>
      </c>
      <c r="D616" s="205">
        <v>644</v>
      </c>
    </row>
    <row r="617" spans="1:4" ht="14.25">
      <c r="A617" s="82" t="s">
        <v>1956</v>
      </c>
      <c r="B617" s="205">
        <v>0</v>
      </c>
      <c r="C617" s="233" t="s">
        <v>1957</v>
      </c>
      <c r="D617" s="205">
        <v>138</v>
      </c>
    </row>
    <row r="618" spans="1:4" ht="14.25">
      <c r="A618" s="82" t="s">
        <v>1958</v>
      </c>
      <c r="B618" s="205">
        <v>0</v>
      </c>
      <c r="C618" s="233" t="s">
        <v>1959</v>
      </c>
      <c r="D618" s="205">
        <v>116</v>
      </c>
    </row>
    <row r="619" spans="1:4" ht="14.25">
      <c r="A619" s="82" t="s">
        <v>1960</v>
      </c>
      <c r="B619" s="205">
        <v>0</v>
      </c>
      <c r="C619" s="233" t="s">
        <v>1961</v>
      </c>
      <c r="D619" s="205">
        <v>28</v>
      </c>
    </row>
    <row r="620" spans="1:4" ht="14.25">
      <c r="A620" s="82" t="s">
        <v>1962</v>
      </c>
      <c r="B620" s="205">
        <v>0</v>
      </c>
      <c r="C620" s="233" t="s">
        <v>1963</v>
      </c>
      <c r="D620" s="205">
        <v>38</v>
      </c>
    </row>
    <row r="621" spans="1:4" ht="14.25">
      <c r="A621" s="82" t="s">
        <v>1964</v>
      </c>
      <c r="B621" s="205">
        <v>0</v>
      </c>
      <c r="C621" s="233" t="s">
        <v>1965</v>
      </c>
      <c r="D621" s="205">
        <v>4362</v>
      </c>
    </row>
    <row r="622" spans="1:4" ht="14.25">
      <c r="A622" s="82" t="s">
        <v>1966</v>
      </c>
      <c r="B622" s="205">
        <v>0</v>
      </c>
      <c r="C622" s="233" t="s">
        <v>1967</v>
      </c>
      <c r="D622" s="205">
        <v>0</v>
      </c>
    </row>
    <row r="623" spans="1:4" ht="14.25">
      <c r="A623" s="82" t="s">
        <v>1968</v>
      </c>
      <c r="B623" s="205">
        <v>0</v>
      </c>
      <c r="C623" s="232" t="s">
        <v>548</v>
      </c>
      <c r="D623" s="205">
        <v>0</v>
      </c>
    </row>
    <row r="624" spans="1:4" ht="14.25">
      <c r="A624" s="82" t="s">
        <v>1969</v>
      </c>
      <c r="B624" s="205">
        <v>0</v>
      </c>
      <c r="C624" s="233" t="s">
        <v>1970</v>
      </c>
      <c r="D624" s="205">
        <v>0</v>
      </c>
    </row>
    <row r="625" spans="1:4" ht="14.25">
      <c r="A625" s="82" t="s">
        <v>1971</v>
      </c>
      <c r="B625" s="205">
        <v>0</v>
      </c>
      <c r="C625" s="232" t="s">
        <v>1972</v>
      </c>
      <c r="D625" s="205">
        <v>15362</v>
      </c>
    </row>
    <row r="626" spans="1:4" ht="14.25">
      <c r="A626" s="82" t="s">
        <v>1973</v>
      </c>
      <c r="B626" s="205">
        <v>0</v>
      </c>
      <c r="C626" s="233" t="s">
        <v>1974</v>
      </c>
      <c r="D626" s="205">
        <v>4088</v>
      </c>
    </row>
    <row r="627" spans="1:4" ht="14.25">
      <c r="A627" s="82" t="s">
        <v>1975</v>
      </c>
      <c r="B627" s="205">
        <v>0</v>
      </c>
      <c r="C627" s="233" t="s">
        <v>1976</v>
      </c>
      <c r="D627" s="205">
        <v>11274</v>
      </c>
    </row>
    <row r="628" spans="1:4" ht="14.25">
      <c r="A628" s="82" t="s">
        <v>1977</v>
      </c>
      <c r="B628" s="205">
        <v>26</v>
      </c>
      <c r="C628" s="233" t="s">
        <v>1978</v>
      </c>
      <c r="D628" s="205">
        <v>0</v>
      </c>
    </row>
    <row r="629" spans="1:4" ht="14.25">
      <c r="A629" s="82" t="s">
        <v>1979</v>
      </c>
      <c r="B629" s="205">
        <v>5</v>
      </c>
      <c r="C629" s="233" t="s">
        <v>1980</v>
      </c>
      <c r="D629" s="205">
        <v>0</v>
      </c>
    </row>
    <row r="630" spans="1:4" ht="14.25">
      <c r="A630" s="82" t="s">
        <v>1981</v>
      </c>
      <c r="B630" s="205">
        <v>0</v>
      </c>
      <c r="C630" s="233" t="s">
        <v>1982</v>
      </c>
      <c r="D630" s="205">
        <v>0</v>
      </c>
    </row>
    <row r="631" spans="1:4" ht="14.25">
      <c r="A631" s="82" t="s">
        <v>1983</v>
      </c>
      <c r="B631" s="205">
        <v>5</v>
      </c>
      <c r="C631" s="232" t="s">
        <v>1984</v>
      </c>
      <c r="D631" s="205">
        <v>15</v>
      </c>
    </row>
    <row r="632" spans="1:4" ht="14.25">
      <c r="A632" s="82" t="s">
        <v>1985</v>
      </c>
      <c r="B632" s="205">
        <v>0</v>
      </c>
      <c r="C632" s="233" t="s">
        <v>1986</v>
      </c>
      <c r="D632" s="205">
        <v>0</v>
      </c>
    </row>
    <row r="633" spans="1:4" ht="14.25">
      <c r="A633" s="82" t="s">
        <v>1987</v>
      </c>
      <c r="B633" s="205">
        <v>0</v>
      </c>
      <c r="C633" s="233" t="s">
        <v>1988</v>
      </c>
      <c r="D633" s="205">
        <v>0</v>
      </c>
    </row>
    <row r="634" spans="1:4" ht="14.25">
      <c r="A634" s="82" t="s">
        <v>1918</v>
      </c>
      <c r="B634" s="205">
        <v>0</v>
      </c>
      <c r="C634" s="233" t="s">
        <v>1989</v>
      </c>
      <c r="D634" s="205">
        <v>15</v>
      </c>
    </row>
    <row r="635" spans="1:4" ht="14.25">
      <c r="A635" s="82" t="s">
        <v>1990</v>
      </c>
      <c r="B635" s="205">
        <v>0</v>
      </c>
      <c r="C635" s="232" t="s">
        <v>1991</v>
      </c>
      <c r="D635" s="205">
        <v>546</v>
      </c>
    </row>
    <row r="636" spans="1:4" ht="14.25">
      <c r="A636" s="82" t="s">
        <v>1992</v>
      </c>
      <c r="B636" s="205">
        <v>0</v>
      </c>
      <c r="C636" s="233" t="s">
        <v>1993</v>
      </c>
      <c r="D636" s="205">
        <v>23</v>
      </c>
    </row>
    <row r="637" spans="1:4" ht="14.25">
      <c r="A637" s="82" t="s">
        <v>1994</v>
      </c>
      <c r="B637" s="205">
        <v>0</v>
      </c>
      <c r="C637" s="233" t="s">
        <v>1995</v>
      </c>
      <c r="D637" s="205">
        <v>92</v>
      </c>
    </row>
    <row r="638" spans="1:4" ht="14.25">
      <c r="A638" s="82" t="s">
        <v>1996</v>
      </c>
      <c r="B638" s="205">
        <v>0</v>
      </c>
      <c r="C638" s="233" t="s">
        <v>1997</v>
      </c>
      <c r="D638" s="205">
        <v>0</v>
      </c>
    </row>
    <row r="639" spans="1:4" ht="14.25">
      <c r="A639" s="82" t="s">
        <v>1998</v>
      </c>
      <c r="B639" s="205">
        <v>0</v>
      </c>
      <c r="C639" s="233" t="s">
        <v>1999</v>
      </c>
      <c r="D639" s="205">
        <v>123</v>
      </c>
    </row>
    <row r="640" spans="1:4" ht="14.25">
      <c r="A640" s="82" t="s">
        <v>2000</v>
      </c>
      <c r="B640" s="205">
        <v>0</v>
      </c>
      <c r="C640" s="233" t="s">
        <v>2001</v>
      </c>
      <c r="D640" s="205">
        <v>110</v>
      </c>
    </row>
    <row r="641" spans="1:4" ht="14.25">
      <c r="A641" s="82" t="s">
        <v>1621</v>
      </c>
      <c r="B641" s="205">
        <v>0</v>
      </c>
      <c r="C641" s="233" t="s">
        <v>2002</v>
      </c>
      <c r="D641" s="205">
        <v>173</v>
      </c>
    </row>
    <row r="642" spans="1:4" ht="14.25">
      <c r="A642" s="83" t="s">
        <v>2003</v>
      </c>
      <c r="B642" s="205">
        <v>0</v>
      </c>
      <c r="C642" s="233" t="s">
        <v>2004</v>
      </c>
      <c r="D642" s="205">
        <v>0</v>
      </c>
    </row>
    <row r="643" spans="1:4" ht="14.25">
      <c r="A643" s="83" t="s">
        <v>2005</v>
      </c>
      <c r="B643" s="205">
        <v>15</v>
      </c>
      <c r="C643" s="233" t="s">
        <v>2006</v>
      </c>
      <c r="D643" s="205">
        <v>0</v>
      </c>
    </row>
    <row r="644" spans="1:4" ht="14.25">
      <c r="A644" s="83" t="s">
        <v>2007</v>
      </c>
      <c r="B644" s="205">
        <v>0</v>
      </c>
      <c r="C644" s="233" t="s">
        <v>2008</v>
      </c>
      <c r="D644" s="205">
        <v>0</v>
      </c>
    </row>
    <row r="645" spans="1:4" ht="14.25">
      <c r="A645" s="83" t="s">
        <v>2009</v>
      </c>
      <c r="B645" s="205">
        <v>0</v>
      </c>
      <c r="C645" s="233" t="s">
        <v>2010</v>
      </c>
      <c r="D645" s="205">
        <v>0</v>
      </c>
    </row>
    <row r="646" spans="1:4" ht="14.25">
      <c r="A646" s="83" t="s">
        <v>2011</v>
      </c>
      <c r="B646" s="205">
        <v>0</v>
      </c>
      <c r="C646" s="233" t="s">
        <v>2012</v>
      </c>
      <c r="D646" s="205">
        <v>0</v>
      </c>
    </row>
    <row r="647" spans="1:4" ht="14.25">
      <c r="A647" s="83" t="s">
        <v>2013</v>
      </c>
      <c r="B647" s="205">
        <v>0</v>
      </c>
      <c r="C647" s="233" t="s">
        <v>2014</v>
      </c>
      <c r="D647" s="205">
        <v>0</v>
      </c>
    </row>
    <row r="648" spans="1:4" ht="14.25">
      <c r="A648" s="83" t="s">
        <v>2015</v>
      </c>
      <c r="B648" s="205">
        <v>0</v>
      </c>
      <c r="C648" s="233" t="s">
        <v>2016</v>
      </c>
      <c r="D648" s="205">
        <v>25</v>
      </c>
    </row>
    <row r="649" spans="1:4" ht="14.25">
      <c r="A649" s="83" t="s">
        <v>2017</v>
      </c>
      <c r="B649" s="205">
        <v>0</v>
      </c>
      <c r="C649" s="232" t="s">
        <v>2018</v>
      </c>
      <c r="D649" s="205">
        <v>1285</v>
      </c>
    </row>
    <row r="650" spans="1:4" ht="14.25">
      <c r="A650" s="83" t="s">
        <v>2019</v>
      </c>
      <c r="B650" s="205">
        <v>0</v>
      </c>
      <c r="C650" s="233" t="s">
        <v>2020</v>
      </c>
      <c r="D650" s="205">
        <v>48</v>
      </c>
    </row>
    <row r="651" spans="1:4" ht="14.25">
      <c r="A651" s="83" t="s">
        <v>1621</v>
      </c>
      <c r="B651" s="205">
        <v>0</v>
      </c>
      <c r="C651" s="233" t="s">
        <v>2021</v>
      </c>
      <c r="D651" s="205">
        <v>125</v>
      </c>
    </row>
    <row r="652" spans="1:4" ht="14.25">
      <c r="A652" s="83" t="s">
        <v>2022</v>
      </c>
      <c r="B652" s="205">
        <v>0</v>
      </c>
      <c r="C652" s="233" t="s">
        <v>2023</v>
      </c>
      <c r="D652" s="205">
        <v>836</v>
      </c>
    </row>
    <row r="653" spans="1:4" ht="14.25">
      <c r="A653" s="83" t="s">
        <v>2024</v>
      </c>
      <c r="B653" s="205">
        <v>0</v>
      </c>
      <c r="C653" s="233" t="s">
        <v>2025</v>
      </c>
      <c r="D653" s="205">
        <v>20</v>
      </c>
    </row>
    <row r="654" spans="1:4" ht="14.25">
      <c r="A654" s="83" t="s">
        <v>2026</v>
      </c>
      <c r="B654" s="205">
        <v>0</v>
      </c>
      <c r="C654" s="233" t="s">
        <v>2027</v>
      </c>
      <c r="D654" s="205">
        <v>205</v>
      </c>
    </row>
    <row r="655" spans="1:4" ht="14.25">
      <c r="A655" s="83" t="s">
        <v>2028</v>
      </c>
      <c r="B655" s="205">
        <v>0</v>
      </c>
      <c r="C655" s="233" t="s">
        <v>2029</v>
      </c>
      <c r="D655" s="205">
        <v>45</v>
      </c>
    </row>
    <row r="656" spans="1:4" ht="14.25">
      <c r="A656" s="83" t="s">
        <v>2030</v>
      </c>
      <c r="B656" s="205">
        <v>0</v>
      </c>
      <c r="C656" s="233" t="s">
        <v>2031</v>
      </c>
      <c r="D656" s="205">
        <v>6</v>
      </c>
    </row>
    <row r="657" spans="1:4" ht="14.25">
      <c r="A657" s="83" t="s">
        <v>2032</v>
      </c>
      <c r="B657" s="205">
        <v>0</v>
      </c>
      <c r="C657" s="232" t="s">
        <v>2033</v>
      </c>
      <c r="D657" s="205">
        <v>145</v>
      </c>
    </row>
    <row r="658" spans="1:4" ht="14.25">
      <c r="A658" s="83" t="s">
        <v>2034</v>
      </c>
      <c r="B658" s="205">
        <v>0</v>
      </c>
      <c r="C658" s="233" t="s">
        <v>2035</v>
      </c>
      <c r="D658" s="205">
        <v>115</v>
      </c>
    </row>
    <row r="659" spans="1:4" ht="14.25">
      <c r="A659" s="83" t="s">
        <v>2036</v>
      </c>
      <c r="B659" s="205">
        <v>0</v>
      </c>
      <c r="C659" s="233" t="s">
        <v>2037</v>
      </c>
      <c r="D659" s="205">
        <v>14</v>
      </c>
    </row>
    <row r="660" spans="1:4" ht="14.25">
      <c r="A660" s="83" t="s">
        <v>2038</v>
      </c>
      <c r="B660" s="205">
        <v>0</v>
      </c>
      <c r="C660" s="233" t="s">
        <v>2039</v>
      </c>
      <c r="D660" s="205">
        <v>0</v>
      </c>
    </row>
    <row r="661" spans="1:4" ht="14.25">
      <c r="A661" s="83" t="s">
        <v>2040</v>
      </c>
      <c r="B661" s="205">
        <v>0</v>
      </c>
      <c r="C661" s="233" t="s">
        <v>2041</v>
      </c>
      <c r="D661" s="205">
        <v>16</v>
      </c>
    </row>
    <row r="662" spans="1:4" ht="14.25">
      <c r="A662" s="83" t="s">
        <v>2042</v>
      </c>
      <c r="B662" s="205">
        <v>0</v>
      </c>
      <c r="C662" s="233" t="s">
        <v>2043</v>
      </c>
      <c r="D662" s="205">
        <v>0</v>
      </c>
    </row>
    <row r="663" spans="1:4" ht="14.25">
      <c r="A663" s="83" t="s">
        <v>2044</v>
      </c>
      <c r="B663" s="205">
        <v>0</v>
      </c>
      <c r="C663" s="232" t="s">
        <v>2045</v>
      </c>
      <c r="D663" s="205">
        <v>92</v>
      </c>
    </row>
    <row r="664" spans="1:4" ht="14.25">
      <c r="A664" s="83" t="s">
        <v>2046</v>
      </c>
      <c r="B664" s="205">
        <v>0</v>
      </c>
      <c r="C664" s="233" t="s">
        <v>2047</v>
      </c>
      <c r="D664" s="205">
        <v>33</v>
      </c>
    </row>
    <row r="665" spans="1:4" ht="14.25">
      <c r="A665" s="83" t="s">
        <v>2048</v>
      </c>
      <c r="B665" s="205">
        <v>0</v>
      </c>
      <c r="C665" s="233" t="s">
        <v>2049</v>
      </c>
      <c r="D665" s="205">
        <v>0</v>
      </c>
    </row>
    <row r="666" spans="1:4" ht="14.25">
      <c r="A666" s="83" t="s">
        <v>2050</v>
      </c>
      <c r="B666" s="205">
        <v>15</v>
      </c>
      <c r="C666" s="233" t="s">
        <v>2051</v>
      </c>
      <c r="D666" s="205">
        <v>0</v>
      </c>
    </row>
    <row r="667" spans="1:4" ht="14.25">
      <c r="A667" s="83" t="s">
        <v>2052</v>
      </c>
      <c r="B667" s="205">
        <v>4</v>
      </c>
      <c r="C667" s="233" t="s">
        <v>2053</v>
      </c>
      <c r="D667" s="205">
        <v>0</v>
      </c>
    </row>
    <row r="668" spans="1:4" ht="14.25">
      <c r="A668" s="83" t="s">
        <v>2054</v>
      </c>
      <c r="B668" s="205">
        <v>3</v>
      </c>
      <c r="C668" s="233" t="s">
        <v>2055</v>
      </c>
      <c r="D668" s="205">
        <v>59</v>
      </c>
    </row>
    <row r="669" spans="1:4" ht="14.25">
      <c r="A669" s="83" t="s">
        <v>2056</v>
      </c>
      <c r="B669" s="205">
        <v>1</v>
      </c>
      <c r="C669" s="233" t="s">
        <v>2057</v>
      </c>
      <c r="D669" s="205">
        <v>0</v>
      </c>
    </row>
    <row r="670" spans="1:4" ht="14.25">
      <c r="A670" s="83" t="s">
        <v>1749</v>
      </c>
      <c r="B670" s="205">
        <v>0</v>
      </c>
      <c r="C670" s="232" t="s">
        <v>2058</v>
      </c>
      <c r="D670" s="205">
        <v>575</v>
      </c>
    </row>
    <row r="671" spans="1:4" ht="14.25">
      <c r="A671" s="83" t="s">
        <v>1747</v>
      </c>
      <c r="B671" s="205">
        <v>0</v>
      </c>
      <c r="C671" s="233" t="s">
        <v>951</v>
      </c>
      <c r="D671" s="205">
        <v>55</v>
      </c>
    </row>
    <row r="672" spans="1:4" ht="14.25">
      <c r="A672" s="83" t="s">
        <v>2059</v>
      </c>
      <c r="B672" s="205">
        <v>0</v>
      </c>
      <c r="C672" s="233" t="s">
        <v>953</v>
      </c>
      <c r="D672" s="205">
        <v>4</v>
      </c>
    </row>
    <row r="673" spans="1:4" ht="14.25">
      <c r="A673" s="83" t="s">
        <v>2060</v>
      </c>
      <c r="B673" s="205">
        <v>0</v>
      </c>
      <c r="C673" s="233" t="s">
        <v>955</v>
      </c>
      <c r="D673" s="205">
        <v>0</v>
      </c>
    </row>
    <row r="674" spans="1:4" ht="14.25">
      <c r="A674" s="83" t="s">
        <v>2061</v>
      </c>
      <c r="B674" s="205">
        <v>0</v>
      </c>
      <c r="C674" s="233" t="s">
        <v>2062</v>
      </c>
      <c r="D674" s="205">
        <v>20</v>
      </c>
    </row>
    <row r="675" spans="1:4" ht="14.25">
      <c r="A675" s="83" t="s">
        <v>2063</v>
      </c>
      <c r="B675" s="205">
        <v>0</v>
      </c>
      <c r="C675" s="233" t="s">
        <v>2064</v>
      </c>
      <c r="D675" s="205">
        <v>202</v>
      </c>
    </row>
    <row r="676" spans="1:4" ht="14.25">
      <c r="A676" s="83" t="s">
        <v>2065</v>
      </c>
      <c r="B676" s="205">
        <v>0</v>
      </c>
      <c r="C676" s="233" t="s">
        <v>2066</v>
      </c>
      <c r="D676" s="205">
        <v>2</v>
      </c>
    </row>
    <row r="677" spans="1:4" ht="14.25">
      <c r="A677" s="83" t="s">
        <v>1621</v>
      </c>
      <c r="B677" s="205">
        <v>0</v>
      </c>
      <c r="C677" s="233" t="s">
        <v>2067</v>
      </c>
      <c r="D677" s="205">
        <v>292</v>
      </c>
    </row>
    <row r="678" spans="1:4" ht="14.25">
      <c r="A678" s="83" t="s">
        <v>2068</v>
      </c>
      <c r="B678" s="205">
        <v>0</v>
      </c>
      <c r="C678" s="232" t="s">
        <v>2069</v>
      </c>
      <c r="D678" s="206">
        <v>267</v>
      </c>
    </row>
    <row r="679" spans="1:4" ht="14.25">
      <c r="A679" s="83" t="s">
        <v>2070</v>
      </c>
      <c r="B679" s="205">
        <v>0</v>
      </c>
      <c r="C679" s="233" t="s">
        <v>2071</v>
      </c>
      <c r="D679" s="205">
        <v>113</v>
      </c>
    </row>
    <row r="680" spans="1:4" ht="14.25">
      <c r="A680" s="83" t="s">
        <v>2072</v>
      </c>
      <c r="B680" s="205">
        <v>0</v>
      </c>
      <c r="C680" s="233" t="s">
        <v>2073</v>
      </c>
      <c r="D680" s="205">
        <v>62</v>
      </c>
    </row>
    <row r="681" spans="1:4" ht="14.25">
      <c r="A681" s="83" t="s">
        <v>2074</v>
      </c>
      <c r="B681" s="205">
        <v>0</v>
      </c>
      <c r="C681" s="233" t="s">
        <v>2075</v>
      </c>
      <c r="D681" s="205">
        <v>9</v>
      </c>
    </row>
    <row r="682" spans="1:4" ht="14.25">
      <c r="A682" s="83" t="s">
        <v>2076</v>
      </c>
      <c r="B682" s="205">
        <v>0</v>
      </c>
      <c r="C682" s="233" t="s">
        <v>2077</v>
      </c>
      <c r="D682" s="205">
        <v>83</v>
      </c>
    </row>
    <row r="683" spans="1:4" ht="14.25">
      <c r="A683" s="83" t="s">
        <v>2078</v>
      </c>
      <c r="B683" s="205">
        <v>0</v>
      </c>
      <c r="C683" s="232" t="s">
        <v>2079</v>
      </c>
      <c r="D683" s="207">
        <v>0</v>
      </c>
    </row>
    <row r="684" spans="1:4" ht="14.25">
      <c r="A684" s="83" t="s">
        <v>2080</v>
      </c>
      <c r="B684" s="205">
        <v>0</v>
      </c>
      <c r="C684" s="233" t="s">
        <v>951</v>
      </c>
      <c r="D684" s="205">
        <v>0</v>
      </c>
    </row>
    <row r="685" spans="1:4" ht="14.25">
      <c r="A685" s="83" t="s">
        <v>2081</v>
      </c>
      <c r="B685" s="205">
        <v>0</v>
      </c>
      <c r="C685" s="233" t="s">
        <v>953</v>
      </c>
      <c r="D685" s="205">
        <v>0</v>
      </c>
    </row>
    <row r="686" spans="1:4" ht="14.25">
      <c r="A686" s="83" t="s">
        <v>2082</v>
      </c>
      <c r="B686" s="205">
        <v>0</v>
      </c>
      <c r="C686" s="234" t="s">
        <v>955</v>
      </c>
      <c r="D686" s="206">
        <v>0</v>
      </c>
    </row>
    <row r="687" spans="1:4" ht="14.25">
      <c r="A687" s="83" t="s">
        <v>2083</v>
      </c>
      <c r="B687" s="205">
        <v>0</v>
      </c>
      <c r="C687" s="67" t="s">
        <v>2084</v>
      </c>
      <c r="D687" s="206">
        <v>0</v>
      </c>
    </row>
    <row r="688" spans="1:4" ht="14.25">
      <c r="A688" s="83" t="s">
        <v>2085</v>
      </c>
      <c r="B688" s="205">
        <v>0</v>
      </c>
      <c r="C688" s="235" t="s">
        <v>2086</v>
      </c>
      <c r="D688" s="205">
        <v>2783</v>
      </c>
    </row>
    <row r="689" spans="1:4" ht="14.25">
      <c r="A689" s="83" t="s">
        <v>2087</v>
      </c>
      <c r="B689" s="205">
        <v>0</v>
      </c>
      <c r="C689" s="233" t="s">
        <v>2088</v>
      </c>
      <c r="D689" s="207">
        <v>690</v>
      </c>
    </row>
    <row r="690" spans="1:4" ht="14.25">
      <c r="A690" s="83" t="s">
        <v>1621</v>
      </c>
      <c r="B690" s="205">
        <v>0</v>
      </c>
      <c r="C690" s="233" t="s">
        <v>2089</v>
      </c>
      <c r="D690" s="205">
        <v>2093</v>
      </c>
    </row>
    <row r="691" spans="1:4" ht="14.25">
      <c r="A691" s="83" t="s">
        <v>2090</v>
      </c>
      <c r="B691" s="205">
        <v>0</v>
      </c>
      <c r="C691" s="232" t="s">
        <v>2091</v>
      </c>
      <c r="D691" s="205">
        <v>122</v>
      </c>
    </row>
    <row r="692" spans="1:4" ht="14.25">
      <c r="A692" s="83" t="s">
        <v>2092</v>
      </c>
      <c r="B692" s="205">
        <v>0</v>
      </c>
      <c r="C692" s="233" t="s">
        <v>2093</v>
      </c>
      <c r="D692" s="205">
        <v>87</v>
      </c>
    </row>
    <row r="693" spans="1:4" ht="14.25">
      <c r="A693" s="83" t="s">
        <v>2094</v>
      </c>
      <c r="B693" s="205">
        <v>0</v>
      </c>
      <c r="C693" s="233" t="s">
        <v>2095</v>
      </c>
      <c r="D693" s="205">
        <v>35</v>
      </c>
    </row>
    <row r="694" spans="1:4" ht="14.25">
      <c r="A694" s="83" t="s">
        <v>2096</v>
      </c>
      <c r="B694" s="205">
        <v>0</v>
      </c>
      <c r="C694" s="232" t="s">
        <v>2097</v>
      </c>
      <c r="D694" s="205">
        <v>552</v>
      </c>
    </row>
    <row r="695" spans="1:4" ht="14.25">
      <c r="A695" s="83" t="s">
        <v>2098</v>
      </c>
      <c r="B695" s="205">
        <v>0</v>
      </c>
      <c r="C695" s="233" t="s">
        <v>2099</v>
      </c>
      <c r="D695" s="205">
        <v>0</v>
      </c>
    </row>
    <row r="696" spans="1:4" ht="14.25">
      <c r="A696" s="83" t="s">
        <v>2100</v>
      </c>
      <c r="B696" s="205">
        <v>0</v>
      </c>
      <c r="C696" s="233" t="s">
        <v>2101</v>
      </c>
      <c r="D696" s="205">
        <v>552</v>
      </c>
    </row>
    <row r="697" spans="1:4" ht="14.25">
      <c r="A697" s="83" t="s">
        <v>2102</v>
      </c>
      <c r="B697" s="205">
        <v>0</v>
      </c>
      <c r="C697" s="236" t="s">
        <v>2103</v>
      </c>
      <c r="D697" s="205">
        <v>0</v>
      </c>
    </row>
    <row r="698" spans="1:4" ht="14.25">
      <c r="A698" s="83" t="s">
        <v>2104</v>
      </c>
      <c r="B698" s="205">
        <v>0</v>
      </c>
      <c r="C698" s="237" t="s">
        <v>2105</v>
      </c>
      <c r="D698" s="205">
        <v>0</v>
      </c>
    </row>
    <row r="699" spans="1:4" ht="14.25">
      <c r="A699" s="83" t="s">
        <v>2106</v>
      </c>
      <c r="B699" s="205">
        <v>0</v>
      </c>
      <c r="C699" s="237" t="s">
        <v>2107</v>
      </c>
      <c r="D699" s="205">
        <v>0</v>
      </c>
    </row>
    <row r="700" spans="1:4" ht="14.25">
      <c r="A700" s="83" t="s">
        <v>2108</v>
      </c>
      <c r="B700" s="205">
        <v>0</v>
      </c>
      <c r="C700" s="238" t="s">
        <v>2109</v>
      </c>
      <c r="D700" s="205">
        <v>80</v>
      </c>
    </row>
    <row r="701" spans="1:4" ht="14.25">
      <c r="A701" s="83" t="s">
        <v>2110</v>
      </c>
      <c r="B701" s="205">
        <v>0</v>
      </c>
      <c r="C701" s="239" t="s">
        <v>2111</v>
      </c>
      <c r="D701" s="205">
        <v>23</v>
      </c>
    </row>
    <row r="702" spans="1:4" ht="14.25">
      <c r="A702" s="83" t="s">
        <v>2112</v>
      </c>
      <c r="B702" s="205">
        <v>0</v>
      </c>
      <c r="C702" s="239" t="s">
        <v>2113</v>
      </c>
      <c r="D702" s="205">
        <v>57</v>
      </c>
    </row>
    <row r="703" spans="1:4" ht="14.25">
      <c r="A703" s="83" t="s">
        <v>1746</v>
      </c>
      <c r="B703" s="205">
        <v>0</v>
      </c>
      <c r="C703" s="235" t="s">
        <v>2114</v>
      </c>
      <c r="D703" s="205">
        <v>51</v>
      </c>
    </row>
    <row r="704" spans="1:4" ht="14.25">
      <c r="A704" s="83" t="s">
        <v>1747</v>
      </c>
      <c r="B704" s="205">
        <v>0</v>
      </c>
      <c r="C704" s="240" t="s">
        <v>2115</v>
      </c>
      <c r="D704" s="205">
        <v>51</v>
      </c>
    </row>
    <row r="705" spans="1:4" ht="14.25">
      <c r="A705" s="83" t="s">
        <v>2116</v>
      </c>
      <c r="B705" s="205">
        <v>0</v>
      </c>
      <c r="C705" s="232" t="s">
        <v>2117</v>
      </c>
      <c r="D705" s="205">
        <v>22364</v>
      </c>
    </row>
    <row r="706" spans="1:4" ht="14.25">
      <c r="A706" s="83" t="s">
        <v>2118</v>
      </c>
      <c r="B706" s="205">
        <v>0</v>
      </c>
      <c r="C706" s="232" t="s">
        <v>2119</v>
      </c>
      <c r="D706" s="205">
        <v>401</v>
      </c>
    </row>
    <row r="707" spans="1:4" ht="14.25">
      <c r="A707" s="83" t="s">
        <v>2120</v>
      </c>
      <c r="B707" s="205">
        <v>0</v>
      </c>
      <c r="C707" s="233" t="s">
        <v>951</v>
      </c>
      <c r="D707" s="205">
        <v>274</v>
      </c>
    </row>
    <row r="708" spans="1:4" ht="14.25">
      <c r="A708" s="83" t="s">
        <v>2121</v>
      </c>
      <c r="B708" s="205">
        <v>0</v>
      </c>
      <c r="C708" s="233" t="s">
        <v>953</v>
      </c>
      <c r="D708" s="205">
        <v>14</v>
      </c>
    </row>
    <row r="709" spans="1:4" ht="14.25">
      <c r="A709" s="83" t="s">
        <v>2122</v>
      </c>
      <c r="B709" s="205">
        <v>0</v>
      </c>
      <c r="C709" s="233" t="s">
        <v>955</v>
      </c>
      <c r="D709" s="205">
        <v>0</v>
      </c>
    </row>
    <row r="710" spans="1:4" ht="14.25">
      <c r="A710" s="83" t="s">
        <v>2123</v>
      </c>
      <c r="B710" s="205">
        <v>0</v>
      </c>
      <c r="C710" s="233" t="s">
        <v>2124</v>
      </c>
      <c r="D710" s="205">
        <v>113</v>
      </c>
    </row>
    <row r="711" spans="1:4" ht="14.25">
      <c r="A711" s="83" t="s">
        <v>2125</v>
      </c>
      <c r="B711" s="205">
        <v>0</v>
      </c>
      <c r="C711" s="232" t="s">
        <v>2126</v>
      </c>
      <c r="D711" s="205">
        <v>3080</v>
      </c>
    </row>
    <row r="712" spans="1:4" ht="14.25">
      <c r="A712" s="83" t="s">
        <v>2127</v>
      </c>
      <c r="B712" s="205">
        <v>0</v>
      </c>
      <c r="C712" s="233" t="s">
        <v>2128</v>
      </c>
      <c r="D712" s="205">
        <v>151</v>
      </c>
    </row>
    <row r="713" spans="1:4" ht="14.25">
      <c r="A713" s="83" t="s">
        <v>1621</v>
      </c>
      <c r="B713" s="205">
        <v>0</v>
      </c>
      <c r="C713" s="233" t="s">
        <v>2129</v>
      </c>
      <c r="D713" s="205">
        <v>2432</v>
      </c>
    </row>
    <row r="714" spans="1:4" ht="14.25">
      <c r="A714" s="83" t="s">
        <v>2130</v>
      </c>
      <c r="B714" s="205">
        <v>0</v>
      </c>
      <c r="C714" s="233" t="s">
        <v>2131</v>
      </c>
      <c r="D714" s="205">
        <v>0</v>
      </c>
    </row>
    <row r="715" spans="1:4" ht="14.25">
      <c r="A715" s="83" t="s">
        <v>2132</v>
      </c>
      <c r="B715" s="205">
        <v>0</v>
      </c>
      <c r="C715" s="233" t="s">
        <v>2133</v>
      </c>
      <c r="D715" s="205">
        <v>0</v>
      </c>
    </row>
    <row r="716" spans="1:4" ht="14.25">
      <c r="A716" s="83" t="s">
        <v>2134</v>
      </c>
      <c r="B716" s="205">
        <v>0</v>
      </c>
      <c r="C716" s="233" t="s">
        <v>2135</v>
      </c>
      <c r="D716" s="205">
        <v>0</v>
      </c>
    </row>
    <row r="717" spans="1:4" ht="14.25">
      <c r="A717" s="83" t="s">
        <v>2136</v>
      </c>
      <c r="B717" s="205">
        <v>1121</v>
      </c>
      <c r="C717" s="233" t="s">
        <v>2137</v>
      </c>
      <c r="D717" s="205">
        <v>0</v>
      </c>
    </row>
    <row r="718" spans="1:4" ht="14.25">
      <c r="A718" s="83" t="s">
        <v>2138</v>
      </c>
      <c r="B718" s="205">
        <v>1121</v>
      </c>
      <c r="C718" s="233" t="s">
        <v>2139</v>
      </c>
      <c r="D718" s="205">
        <v>0</v>
      </c>
    </row>
    <row r="719" spans="1:4" ht="14.25">
      <c r="A719" s="83" t="s">
        <v>2140</v>
      </c>
      <c r="B719" s="205">
        <v>475</v>
      </c>
      <c r="C719" s="233" t="s">
        <v>2141</v>
      </c>
      <c r="D719" s="205">
        <v>0</v>
      </c>
    </row>
    <row r="720" spans="1:4" ht="14.25">
      <c r="A720" s="83" t="s">
        <v>2142</v>
      </c>
      <c r="B720" s="205">
        <v>0</v>
      </c>
      <c r="C720" s="233" t="s">
        <v>2143</v>
      </c>
      <c r="D720" s="205">
        <v>0</v>
      </c>
    </row>
    <row r="721" spans="1:4" ht="14.25">
      <c r="A721" s="83" t="s">
        <v>2144</v>
      </c>
      <c r="B721" s="205">
        <v>82</v>
      </c>
      <c r="C721" s="233" t="s">
        <v>2145</v>
      </c>
      <c r="D721" s="205">
        <v>0</v>
      </c>
    </row>
    <row r="722" spans="1:4" ht="14.25">
      <c r="A722" s="83" t="s">
        <v>2146</v>
      </c>
      <c r="B722" s="205">
        <v>41</v>
      </c>
      <c r="C722" s="233" t="s">
        <v>2147</v>
      </c>
      <c r="D722" s="205">
        <v>0</v>
      </c>
    </row>
    <row r="723" spans="1:4" ht="14.25">
      <c r="A723" s="83" t="s">
        <v>2148</v>
      </c>
      <c r="B723" s="205">
        <v>0</v>
      </c>
      <c r="C723" s="233" t="s">
        <v>2149</v>
      </c>
      <c r="D723" s="205">
        <v>497</v>
      </c>
    </row>
    <row r="724" spans="1:4" ht="14.25">
      <c r="A724" s="83" t="s">
        <v>2150</v>
      </c>
      <c r="B724" s="205">
        <v>1</v>
      </c>
      <c r="C724" s="232" t="s">
        <v>2151</v>
      </c>
      <c r="D724" s="205">
        <v>2066</v>
      </c>
    </row>
    <row r="725" spans="1:4" ht="14.25">
      <c r="A725" s="83" t="s">
        <v>2152</v>
      </c>
      <c r="B725" s="205">
        <v>1</v>
      </c>
      <c r="C725" s="233" t="s">
        <v>2153</v>
      </c>
      <c r="D725" s="205">
        <v>0</v>
      </c>
    </row>
    <row r="726" spans="1:4" ht="14.25">
      <c r="A726" s="83" t="s">
        <v>2154</v>
      </c>
      <c r="B726" s="205">
        <v>0</v>
      </c>
      <c r="C726" s="233" t="s">
        <v>2155</v>
      </c>
      <c r="D726" s="205">
        <v>1244</v>
      </c>
    </row>
    <row r="727" spans="1:4" ht="14.25">
      <c r="A727" s="83" t="s">
        <v>2156</v>
      </c>
      <c r="B727" s="205">
        <v>42</v>
      </c>
      <c r="C727" s="233" t="s">
        <v>2157</v>
      </c>
      <c r="D727" s="205">
        <v>822</v>
      </c>
    </row>
    <row r="728" spans="1:4" ht="14.25">
      <c r="A728" s="83" t="s">
        <v>2158</v>
      </c>
      <c r="B728" s="205">
        <v>5</v>
      </c>
      <c r="C728" s="232" t="s">
        <v>2159</v>
      </c>
      <c r="D728" s="205">
        <v>2206</v>
      </c>
    </row>
    <row r="729" spans="1:4" ht="14.25">
      <c r="A729" s="83" t="s">
        <v>2160</v>
      </c>
      <c r="B729" s="205">
        <v>0</v>
      </c>
      <c r="C729" s="233" t="s">
        <v>2161</v>
      </c>
      <c r="D729" s="205">
        <v>261</v>
      </c>
    </row>
    <row r="730" spans="1:4" ht="14.25">
      <c r="A730" s="83" t="s">
        <v>2162</v>
      </c>
      <c r="B730" s="205">
        <v>0</v>
      </c>
      <c r="C730" s="233" t="s">
        <v>2163</v>
      </c>
      <c r="D730" s="205">
        <v>107</v>
      </c>
    </row>
    <row r="731" spans="1:4" ht="14.25">
      <c r="A731" s="83" t="s">
        <v>2164</v>
      </c>
      <c r="B731" s="205">
        <v>0</v>
      </c>
      <c r="C731" s="233" t="s">
        <v>2165</v>
      </c>
      <c r="D731" s="205">
        <v>159</v>
      </c>
    </row>
    <row r="732" spans="1:4" ht="14.25">
      <c r="A732" s="83" t="s">
        <v>2166</v>
      </c>
      <c r="B732" s="205">
        <v>115</v>
      </c>
      <c r="C732" s="233" t="s">
        <v>2167</v>
      </c>
      <c r="D732" s="205">
        <v>16</v>
      </c>
    </row>
    <row r="733" spans="1:4" ht="14.25">
      <c r="A733" s="83" t="s">
        <v>2168</v>
      </c>
      <c r="B733" s="205">
        <v>0</v>
      </c>
      <c r="C733" s="233" t="s">
        <v>2169</v>
      </c>
      <c r="D733" s="205">
        <v>0</v>
      </c>
    </row>
    <row r="734" spans="1:4" ht="14.25">
      <c r="A734" s="83" t="s">
        <v>2170</v>
      </c>
      <c r="B734" s="205">
        <v>0</v>
      </c>
      <c r="C734" s="233" t="s">
        <v>2171</v>
      </c>
      <c r="D734" s="205">
        <v>0</v>
      </c>
    </row>
    <row r="735" spans="1:4" ht="14.25">
      <c r="A735" s="83" t="s">
        <v>2172</v>
      </c>
      <c r="B735" s="205">
        <v>0</v>
      </c>
      <c r="C735" s="233" t="s">
        <v>2173</v>
      </c>
      <c r="D735" s="205">
        <v>0</v>
      </c>
    </row>
    <row r="736" spans="1:4" ht="14.25">
      <c r="A736" s="83" t="s">
        <v>2174</v>
      </c>
      <c r="B736" s="205">
        <v>0</v>
      </c>
      <c r="C736" s="233" t="s">
        <v>2175</v>
      </c>
      <c r="D736" s="205">
        <v>1165</v>
      </c>
    </row>
    <row r="737" spans="1:4" ht="14.25">
      <c r="A737" s="83" t="s">
        <v>2176</v>
      </c>
      <c r="B737" s="205">
        <v>0</v>
      </c>
      <c r="C737" s="233" t="s">
        <v>2177</v>
      </c>
      <c r="D737" s="205">
        <v>476</v>
      </c>
    </row>
    <row r="738" spans="1:4" ht="14.25">
      <c r="A738" s="83" t="s">
        <v>2178</v>
      </c>
      <c r="B738" s="205">
        <v>0</v>
      </c>
      <c r="C738" s="233" t="s">
        <v>2179</v>
      </c>
      <c r="D738" s="205">
        <v>5</v>
      </c>
    </row>
    <row r="739" spans="1:4" ht="14.25">
      <c r="A739" s="83" t="s">
        <v>2180</v>
      </c>
      <c r="B739" s="205">
        <v>0</v>
      </c>
      <c r="C739" s="233" t="s">
        <v>2181</v>
      </c>
      <c r="D739" s="205">
        <v>17</v>
      </c>
    </row>
    <row r="740" spans="1:4" ht="14.25">
      <c r="A740" s="83" t="s">
        <v>2182</v>
      </c>
      <c r="B740" s="205">
        <v>0</v>
      </c>
      <c r="C740" s="232" t="s">
        <v>2183</v>
      </c>
      <c r="D740" s="205">
        <v>12449</v>
      </c>
    </row>
    <row r="741" spans="1:4" ht="14.25">
      <c r="A741" s="83" t="s">
        <v>2184</v>
      </c>
      <c r="B741" s="205">
        <v>359</v>
      </c>
      <c r="C741" s="233" t="s">
        <v>2185</v>
      </c>
      <c r="D741" s="205">
        <v>754</v>
      </c>
    </row>
    <row r="742" spans="1:4" ht="14.25">
      <c r="A742" s="83" t="s">
        <v>2186</v>
      </c>
      <c r="B742" s="205">
        <v>0</v>
      </c>
      <c r="C742" s="233" t="s">
        <v>2187</v>
      </c>
      <c r="D742" s="205">
        <v>268</v>
      </c>
    </row>
    <row r="743" spans="1:4" ht="14.25">
      <c r="A743" s="83" t="s">
        <v>2188</v>
      </c>
      <c r="B743" s="205">
        <v>0</v>
      </c>
      <c r="C743" s="233" t="s">
        <v>2189</v>
      </c>
      <c r="D743" s="205">
        <v>553</v>
      </c>
    </row>
    <row r="744" spans="1:4" ht="14.25">
      <c r="A744" s="83" t="s">
        <v>2190</v>
      </c>
      <c r="B744" s="205">
        <v>0</v>
      </c>
      <c r="C744" s="233" t="s">
        <v>2191</v>
      </c>
      <c r="D744" s="205">
        <v>0</v>
      </c>
    </row>
    <row r="745" spans="1:4" ht="14.25">
      <c r="A745" s="83" t="s">
        <v>2192</v>
      </c>
      <c r="B745" s="205">
        <v>0</v>
      </c>
      <c r="C745" s="233" t="s">
        <v>2193</v>
      </c>
      <c r="D745" s="205">
        <v>9998</v>
      </c>
    </row>
    <row r="746" spans="1:4" ht="14.25">
      <c r="A746" s="83" t="s">
        <v>2194</v>
      </c>
      <c r="B746" s="205">
        <v>0</v>
      </c>
      <c r="C746" s="233" t="s">
        <v>2195</v>
      </c>
      <c r="D746" s="205">
        <v>234</v>
      </c>
    </row>
    <row r="747" spans="1:4" ht="14.25">
      <c r="A747" s="83" t="s">
        <v>2196</v>
      </c>
      <c r="B747" s="205">
        <v>0</v>
      </c>
      <c r="C747" s="233" t="s">
        <v>2197</v>
      </c>
      <c r="D747" s="205">
        <v>402</v>
      </c>
    </row>
    <row r="748" spans="1:4" ht="14.25">
      <c r="A748" s="83" t="s">
        <v>2198</v>
      </c>
      <c r="B748" s="205">
        <v>0</v>
      </c>
      <c r="C748" s="233" t="s">
        <v>2199</v>
      </c>
      <c r="D748" s="205">
        <v>0</v>
      </c>
    </row>
    <row r="749" spans="1:4" ht="14.25">
      <c r="A749" s="83" t="s">
        <v>2200</v>
      </c>
      <c r="B749" s="205">
        <v>0</v>
      </c>
      <c r="C749" s="233" t="s">
        <v>2201</v>
      </c>
      <c r="D749" s="205">
        <v>240</v>
      </c>
    </row>
    <row r="750" spans="1:4" ht="14.25">
      <c r="A750" s="83" t="s">
        <v>2202</v>
      </c>
      <c r="B750" s="205">
        <v>0</v>
      </c>
      <c r="C750" s="232" t="s">
        <v>2203</v>
      </c>
      <c r="D750" s="205">
        <v>1</v>
      </c>
    </row>
    <row r="751" spans="1:4" ht="14.25">
      <c r="A751" s="83" t="s">
        <v>499</v>
      </c>
      <c r="B751" s="205">
        <v>0</v>
      </c>
      <c r="C751" s="233" t="s">
        <v>2204</v>
      </c>
      <c r="D751" s="205">
        <v>1</v>
      </c>
    </row>
    <row r="752" spans="1:4" ht="14.25">
      <c r="A752" s="83" t="s">
        <v>2205</v>
      </c>
      <c r="B752" s="205">
        <v>0</v>
      </c>
      <c r="C752" s="233" t="s">
        <v>2206</v>
      </c>
      <c r="D752" s="205">
        <v>0</v>
      </c>
    </row>
    <row r="753" spans="1:4" ht="14.25">
      <c r="A753" s="83" t="s">
        <v>542</v>
      </c>
      <c r="B753" s="205">
        <v>0</v>
      </c>
      <c r="C753" s="232" t="s">
        <v>2207</v>
      </c>
      <c r="D753" s="205">
        <v>1650</v>
      </c>
    </row>
    <row r="754" spans="1:4" ht="14.25">
      <c r="A754" s="83" t="s">
        <v>2208</v>
      </c>
      <c r="B754" s="205">
        <v>0</v>
      </c>
      <c r="C754" s="233" t="s">
        <v>2209</v>
      </c>
      <c r="D754" s="205">
        <v>2</v>
      </c>
    </row>
    <row r="755" spans="1:4" ht="14.25">
      <c r="A755" s="83" t="s">
        <v>544</v>
      </c>
      <c r="B755" s="205">
        <v>0</v>
      </c>
      <c r="C755" s="233" t="s">
        <v>2210</v>
      </c>
      <c r="D755" s="205">
        <v>830</v>
      </c>
    </row>
    <row r="756" spans="1:4" ht="14.25">
      <c r="A756" s="83" t="s">
        <v>2211</v>
      </c>
      <c r="B756" s="205">
        <v>0</v>
      </c>
      <c r="C756" s="233" t="s">
        <v>2212</v>
      </c>
      <c r="D756" s="205">
        <v>818</v>
      </c>
    </row>
    <row r="757" spans="1:4" ht="14.25">
      <c r="A757" s="83" t="s">
        <v>2213</v>
      </c>
      <c r="B757" s="205">
        <v>0</v>
      </c>
      <c r="C757" s="232" t="s">
        <v>2214</v>
      </c>
      <c r="D757" s="205">
        <v>511</v>
      </c>
    </row>
    <row r="758" spans="1:4" ht="14.25">
      <c r="A758" s="83" t="s">
        <v>553</v>
      </c>
      <c r="B758" s="205">
        <v>0</v>
      </c>
      <c r="C758" s="233" t="s">
        <v>951</v>
      </c>
      <c r="D758" s="205">
        <v>314</v>
      </c>
    </row>
    <row r="759" spans="1:4" ht="14.25">
      <c r="A759" s="83" t="s">
        <v>2215</v>
      </c>
      <c r="B759" s="205">
        <v>0</v>
      </c>
      <c r="C759" s="233" t="s">
        <v>953</v>
      </c>
      <c r="D759" s="205">
        <v>17</v>
      </c>
    </row>
    <row r="760" spans="1:4" ht="14.25">
      <c r="A760" s="83" t="s">
        <v>559</v>
      </c>
      <c r="B760" s="205">
        <v>0</v>
      </c>
      <c r="C760" s="233" t="s">
        <v>955</v>
      </c>
      <c r="D760" s="205">
        <v>0</v>
      </c>
    </row>
    <row r="761" spans="1:4" ht="14.25">
      <c r="A761" s="83" t="s">
        <v>2216</v>
      </c>
      <c r="B761" s="205">
        <v>0</v>
      </c>
      <c r="C761" s="233" t="s">
        <v>2217</v>
      </c>
      <c r="D761" s="205">
        <v>1</v>
      </c>
    </row>
    <row r="762" spans="1:4" ht="14.25">
      <c r="A762" s="83" t="s">
        <v>2218</v>
      </c>
      <c r="B762" s="205">
        <v>0</v>
      </c>
      <c r="C762" s="233" t="s">
        <v>2219</v>
      </c>
      <c r="D762" s="205">
        <v>0</v>
      </c>
    </row>
    <row r="763" spans="1:4" ht="14.25">
      <c r="A763" s="83" t="s">
        <v>2220</v>
      </c>
      <c r="B763" s="205">
        <v>0</v>
      </c>
      <c r="C763" s="233" t="s">
        <v>2221</v>
      </c>
      <c r="D763" s="205">
        <v>1</v>
      </c>
    </row>
    <row r="764" spans="1:4" ht="14.25">
      <c r="A764" s="83" t="s">
        <v>2222</v>
      </c>
      <c r="B764" s="205">
        <v>0</v>
      </c>
      <c r="C764" s="233" t="s">
        <v>2223</v>
      </c>
      <c r="D764" s="205">
        <v>48</v>
      </c>
    </row>
    <row r="765" spans="1:4" ht="14.25">
      <c r="A765" s="83" t="s">
        <v>2224</v>
      </c>
      <c r="B765" s="205">
        <v>0</v>
      </c>
      <c r="C765" s="233" t="s">
        <v>969</v>
      </c>
      <c r="D765" s="205">
        <v>0</v>
      </c>
    </row>
    <row r="766" spans="1:4" ht="14.25">
      <c r="A766" s="83" t="s">
        <v>2225</v>
      </c>
      <c r="B766" s="205">
        <v>0</v>
      </c>
      <c r="C766" s="233" t="s">
        <v>2226</v>
      </c>
      <c r="D766" s="205">
        <v>130</v>
      </c>
    </row>
    <row r="767" spans="1:4" ht="14.25">
      <c r="A767" s="83" t="s">
        <v>2227</v>
      </c>
      <c r="B767" s="205">
        <v>0</v>
      </c>
      <c r="C767" s="232" t="s">
        <v>2228</v>
      </c>
      <c r="D767" s="205">
        <v>0</v>
      </c>
    </row>
    <row r="768" spans="1:4" ht="14.25">
      <c r="A768" s="83" t="s">
        <v>2229</v>
      </c>
      <c r="B768" s="205">
        <v>3434</v>
      </c>
      <c r="C768" s="233" t="s">
        <v>2230</v>
      </c>
      <c r="D768" s="205">
        <v>0</v>
      </c>
    </row>
    <row r="769" spans="1:4" ht="14.25">
      <c r="A769" s="83" t="s">
        <v>2231</v>
      </c>
      <c r="B769" s="205">
        <v>0</v>
      </c>
      <c r="C769" s="232" t="s">
        <v>552</v>
      </c>
      <c r="D769" s="205">
        <v>4658</v>
      </c>
    </row>
    <row r="770" spans="1:4" ht="14.25">
      <c r="A770" s="83" t="s">
        <v>2232</v>
      </c>
      <c r="B770" s="205">
        <v>0</v>
      </c>
      <c r="C770" s="232" t="s">
        <v>2233</v>
      </c>
      <c r="D770" s="205">
        <v>183</v>
      </c>
    </row>
    <row r="771" spans="1:4" ht="14.25">
      <c r="A771" s="83" t="s">
        <v>2234</v>
      </c>
      <c r="B771" s="205">
        <v>0</v>
      </c>
      <c r="C771" s="233" t="s">
        <v>951</v>
      </c>
      <c r="D771" s="205">
        <v>183</v>
      </c>
    </row>
    <row r="772" spans="1:4" ht="14.25">
      <c r="A772" s="83" t="s">
        <v>2235</v>
      </c>
      <c r="B772" s="205">
        <v>0</v>
      </c>
      <c r="C772" s="233" t="s">
        <v>953</v>
      </c>
      <c r="D772" s="205">
        <v>0</v>
      </c>
    </row>
    <row r="773" spans="1:4" ht="14.25">
      <c r="A773" s="83" t="s">
        <v>2236</v>
      </c>
      <c r="B773" s="205">
        <v>0</v>
      </c>
      <c r="C773" s="233" t="s">
        <v>955</v>
      </c>
      <c r="D773" s="205">
        <v>0</v>
      </c>
    </row>
    <row r="774" spans="1:4" ht="14.25">
      <c r="A774" s="83" t="s">
        <v>2237</v>
      </c>
      <c r="B774" s="205">
        <v>0</v>
      </c>
      <c r="C774" s="233" t="s">
        <v>2238</v>
      </c>
      <c r="D774" s="205">
        <v>0</v>
      </c>
    </row>
    <row r="775" spans="1:4" ht="14.25">
      <c r="A775" s="83" t="s">
        <v>2239</v>
      </c>
      <c r="B775" s="205">
        <v>0</v>
      </c>
      <c r="C775" s="233" t="s">
        <v>2240</v>
      </c>
      <c r="D775" s="205">
        <v>0</v>
      </c>
    </row>
    <row r="776" spans="1:4" ht="14.25">
      <c r="A776" s="83" t="s">
        <v>2241</v>
      </c>
      <c r="B776" s="205">
        <v>0</v>
      </c>
      <c r="C776" s="233" t="s">
        <v>2242</v>
      </c>
      <c r="D776" s="205">
        <v>0</v>
      </c>
    </row>
    <row r="777" spans="1:4" ht="14.25">
      <c r="A777" s="83" t="s">
        <v>2243</v>
      </c>
      <c r="B777" s="205">
        <v>0</v>
      </c>
      <c r="C777" s="233" t="s">
        <v>2244</v>
      </c>
      <c r="D777" s="205">
        <v>0</v>
      </c>
    </row>
    <row r="778" spans="1:4" ht="14.25">
      <c r="A778" s="83" t="s">
        <v>2245</v>
      </c>
      <c r="B778" s="205">
        <v>0</v>
      </c>
      <c r="C778" s="233" t="s">
        <v>2246</v>
      </c>
      <c r="D778" s="205">
        <v>0</v>
      </c>
    </row>
    <row r="779" spans="1:4" ht="14.25">
      <c r="A779" s="83" t="s">
        <v>2247</v>
      </c>
      <c r="B779" s="205">
        <v>0</v>
      </c>
      <c r="C779" s="232" t="s">
        <v>2248</v>
      </c>
      <c r="D779" s="205">
        <v>0</v>
      </c>
    </row>
    <row r="780" spans="1:4" ht="14.25">
      <c r="A780" s="83" t="s">
        <v>2249</v>
      </c>
      <c r="B780" s="205">
        <v>0</v>
      </c>
      <c r="C780" s="233" t="s">
        <v>2250</v>
      </c>
      <c r="D780" s="205">
        <v>0</v>
      </c>
    </row>
    <row r="781" spans="1:4" ht="14.25">
      <c r="A781" s="83" t="s">
        <v>2251</v>
      </c>
      <c r="B781" s="205">
        <v>416</v>
      </c>
      <c r="C781" s="233" t="s">
        <v>2252</v>
      </c>
      <c r="D781" s="205">
        <v>0</v>
      </c>
    </row>
    <row r="782" spans="1:4" ht="14.25">
      <c r="A782" s="83" t="s">
        <v>2253</v>
      </c>
      <c r="B782" s="205">
        <v>58</v>
      </c>
      <c r="C782" s="233" t="s">
        <v>2254</v>
      </c>
      <c r="D782" s="205">
        <v>0</v>
      </c>
    </row>
    <row r="783" spans="1:4" ht="14.25">
      <c r="A783" s="83" t="s">
        <v>2255</v>
      </c>
      <c r="B783" s="205">
        <v>0</v>
      </c>
      <c r="C783" s="232" t="s">
        <v>2256</v>
      </c>
      <c r="D783" s="205">
        <v>792</v>
      </c>
    </row>
    <row r="784" spans="1:4" ht="14.25">
      <c r="A784" s="83" t="s">
        <v>2257</v>
      </c>
      <c r="B784" s="205">
        <v>0</v>
      </c>
      <c r="C784" s="233" t="s">
        <v>2258</v>
      </c>
      <c r="D784" s="205">
        <v>0</v>
      </c>
    </row>
    <row r="785" spans="1:4" ht="14.25">
      <c r="A785" s="83" t="s">
        <v>2259</v>
      </c>
      <c r="B785" s="205">
        <v>358</v>
      </c>
      <c r="C785" s="233" t="s">
        <v>2260</v>
      </c>
      <c r="D785" s="205">
        <v>387</v>
      </c>
    </row>
    <row r="786" spans="1:4" ht="14.25">
      <c r="A786" s="83" t="s">
        <v>2261</v>
      </c>
      <c r="B786" s="205">
        <v>2972</v>
      </c>
      <c r="C786" s="233" t="s">
        <v>2262</v>
      </c>
      <c r="D786" s="205">
        <v>0</v>
      </c>
    </row>
    <row r="787" spans="1:4" ht="14.25">
      <c r="A787" s="83" t="s">
        <v>2263</v>
      </c>
      <c r="B787" s="205">
        <v>739</v>
      </c>
      <c r="C787" s="233" t="s">
        <v>2264</v>
      </c>
      <c r="D787" s="205">
        <v>231</v>
      </c>
    </row>
    <row r="788" spans="1:4" ht="14.25">
      <c r="A788" s="83" t="s">
        <v>2265</v>
      </c>
      <c r="B788" s="205">
        <v>11</v>
      </c>
      <c r="C788" s="233" t="s">
        <v>2266</v>
      </c>
      <c r="D788" s="205">
        <v>0</v>
      </c>
    </row>
    <row r="789" spans="1:4" ht="14.25">
      <c r="A789" s="83" t="s">
        <v>2267</v>
      </c>
      <c r="B789" s="205">
        <v>10</v>
      </c>
      <c r="C789" s="233" t="s">
        <v>2268</v>
      </c>
      <c r="D789" s="205">
        <v>0</v>
      </c>
    </row>
    <row r="790" spans="1:4" ht="14.25">
      <c r="A790" s="83" t="s">
        <v>2269</v>
      </c>
      <c r="B790" s="205">
        <v>2212</v>
      </c>
      <c r="C790" s="233" t="s">
        <v>2270</v>
      </c>
      <c r="D790" s="205">
        <v>9</v>
      </c>
    </row>
    <row r="791" spans="1:4" ht="14.25">
      <c r="A791" s="83" t="s">
        <v>2271</v>
      </c>
      <c r="B791" s="205">
        <v>0</v>
      </c>
      <c r="C791" s="233" t="s">
        <v>2272</v>
      </c>
      <c r="D791" s="205">
        <v>165</v>
      </c>
    </row>
    <row r="792" spans="1:4" ht="14.25">
      <c r="A792" s="83" t="s">
        <v>2273</v>
      </c>
      <c r="B792" s="205">
        <v>0</v>
      </c>
      <c r="C792" s="232" t="s">
        <v>2274</v>
      </c>
      <c r="D792" s="205">
        <v>330</v>
      </c>
    </row>
    <row r="793" spans="1:4" ht="14.25">
      <c r="A793" s="83" t="s">
        <v>2275</v>
      </c>
      <c r="B793" s="205">
        <v>0</v>
      </c>
      <c r="C793" s="233" t="s">
        <v>2276</v>
      </c>
      <c r="D793" s="205">
        <v>0</v>
      </c>
    </row>
    <row r="794" spans="1:4" ht="14.25">
      <c r="A794" s="83" t="s">
        <v>2277</v>
      </c>
      <c r="B794" s="205">
        <v>0</v>
      </c>
      <c r="C794" s="233" t="s">
        <v>2278</v>
      </c>
      <c r="D794" s="205">
        <v>330</v>
      </c>
    </row>
    <row r="795" spans="1:4" ht="14.25">
      <c r="A795" s="83" t="s">
        <v>2279</v>
      </c>
      <c r="B795" s="205">
        <v>0</v>
      </c>
      <c r="C795" s="233" t="s">
        <v>2280</v>
      </c>
      <c r="D795" s="205">
        <v>0</v>
      </c>
    </row>
    <row r="796" spans="1:4" ht="14.25">
      <c r="A796" s="83" t="s">
        <v>2281</v>
      </c>
      <c r="B796" s="205">
        <v>46</v>
      </c>
      <c r="C796" s="233" t="s">
        <v>2282</v>
      </c>
      <c r="D796" s="205">
        <v>0</v>
      </c>
    </row>
    <row r="797" spans="1:4" ht="14.25">
      <c r="A797" s="83" t="s">
        <v>2283</v>
      </c>
      <c r="B797" s="205">
        <v>6</v>
      </c>
      <c r="C797" s="233" t="s">
        <v>2284</v>
      </c>
      <c r="D797" s="205">
        <v>0</v>
      </c>
    </row>
    <row r="798" spans="1:4" ht="14.25">
      <c r="A798" s="83" t="s">
        <v>2285</v>
      </c>
      <c r="B798" s="205">
        <v>6</v>
      </c>
      <c r="C798" s="232" t="s">
        <v>2286</v>
      </c>
      <c r="D798" s="205">
        <v>0</v>
      </c>
    </row>
    <row r="799" spans="1:4" ht="14.25">
      <c r="A799" s="83" t="s">
        <v>2287</v>
      </c>
      <c r="B799" s="205">
        <v>0</v>
      </c>
      <c r="C799" s="233" t="s">
        <v>2288</v>
      </c>
      <c r="D799" s="205">
        <v>0</v>
      </c>
    </row>
    <row r="800" spans="1:4" ht="14.25">
      <c r="A800" s="83" t="s">
        <v>2289</v>
      </c>
      <c r="B800" s="205">
        <v>6</v>
      </c>
      <c r="C800" s="233" t="s">
        <v>2290</v>
      </c>
      <c r="D800" s="205">
        <v>0</v>
      </c>
    </row>
    <row r="801" spans="1:4" ht="14.25">
      <c r="A801" s="83" t="s">
        <v>2291</v>
      </c>
      <c r="B801" s="205">
        <v>0</v>
      </c>
      <c r="C801" s="233" t="s">
        <v>2292</v>
      </c>
      <c r="D801" s="205">
        <v>0</v>
      </c>
    </row>
    <row r="802" spans="1:4" ht="14.25">
      <c r="A802" s="83" t="s">
        <v>2293</v>
      </c>
      <c r="B802" s="205">
        <v>0</v>
      </c>
      <c r="C802" s="233" t="s">
        <v>2294</v>
      </c>
      <c r="D802" s="205">
        <v>0</v>
      </c>
    </row>
    <row r="803" spans="1:4" ht="14.25">
      <c r="A803" s="83" t="s">
        <v>2295</v>
      </c>
      <c r="B803" s="205">
        <v>0</v>
      </c>
      <c r="C803" s="233" t="s">
        <v>2296</v>
      </c>
      <c r="D803" s="205">
        <v>0</v>
      </c>
    </row>
    <row r="804" spans="1:4" ht="14.25">
      <c r="A804" s="83" t="s">
        <v>2297</v>
      </c>
      <c r="B804" s="205">
        <v>0</v>
      </c>
      <c r="C804" s="232" t="s">
        <v>2298</v>
      </c>
      <c r="D804" s="205">
        <v>753</v>
      </c>
    </row>
    <row r="805" spans="1:4" ht="14.25">
      <c r="A805" s="83" t="s">
        <v>2299</v>
      </c>
      <c r="B805" s="205">
        <v>0</v>
      </c>
      <c r="C805" s="233" t="s">
        <v>2300</v>
      </c>
      <c r="D805" s="205">
        <v>429</v>
      </c>
    </row>
    <row r="806" spans="1:4" ht="14.25">
      <c r="A806" s="83" t="s">
        <v>2301</v>
      </c>
      <c r="B806" s="205">
        <v>0</v>
      </c>
      <c r="C806" s="233" t="s">
        <v>2302</v>
      </c>
      <c r="D806" s="205">
        <v>0</v>
      </c>
    </row>
    <row r="807" spans="1:4" ht="14.25">
      <c r="A807" s="83" t="s">
        <v>2303</v>
      </c>
      <c r="B807" s="205">
        <v>0</v>
      </c>
      <c r="C807" s="233" t="s">
        <v>2304</v>
      </c>
      <c r="D807" s="205">
        <v>0</v>
      </c>
    </row>
    <row r="808" spans="1:4" ht="14.25">
      <c r="A808" s="83" t="s">
        <v>2305</v>
      </c>
      <c r="B808" s="205">
        <v>0</v>
      </c>
      <c r="C808" s="233" t="s">
        <v>2306</v>
      </c>
      <c r="D808" s="205">
        <v>0</v>
      </c>
    </row>
    <row r="809" spans="1:4" ht="14.25">
      <c r="A809" s="83" t="s">
        <v>2307</v>
      </c>
      <c r="B809" s="205">
        <v>0</v>
      </c>
      <c r="C809" s="233" t="s">
        <v>2308</v>
      </c>
      <c r="D809" s="205">
        <v>324</v>
      </c>
    </row>
    <row r="810" spans="1:4" ht="14.25">
      <c r="A810" s="83" t="s">
        <v>2309</v>
      </c>
      <c r="B810" s="205">
        <v>0</v>
      </c>
      <c r="C810" s="232" t="s">
        <v>2310</v>
      </c>
      <c r="D810" s="205">
        <v>650</v>
      </c>
    </row>
    <row r="811" spans="1:4" ht="14.25">
      <c r="A811" s="83" t="s">
        <v>2311</v>
      </c>
      <c r="B811" s="205">
        <v>0</v>
      </c>
      <c r="C811" s="233" t="s">
        <v>2312</v>
      </c>
      <c r="D811" s="205">
        <v>0</v>
      </c>
    </row>
    <row r="812" spans="1:4" ht="14.25">
      <c r="A812" s="83" t="s">
        <v>2313</v>
      </c>
      <c r="B812" s="205">
        <v>0</v>
      </c>
      <c r="C812" s="233" t="s">
        <v>2314</v>
      </c>
      <c r="D812" s="205">
        <v>650</v>
      </c>
    </row>
    <row r="813" spans="1:4" ht="14.25">
      <c r="A813" s="83" t="s">
        <v>2315</v>
      </c>
      <c r="B813" s="205">
        <v>0</v>
      </c>
      <c r="C813" s="232" t="s">
        <v>2316</v>
      </c>
      <c r="D813" s="205">
        <v>0</v>
      </c>
    </row>
    <row r="814" spans="1:4" ht="14.25">
      <c r="A814" s="83"/>
      <c r="B814" s="208"/>
      <c r="C814" s="233" t="s">
        <v>2317</v>
      </c>
      <c r="D814" s="205">
        <v>0</v>
      </c>
    </row>
    <row r="815" spans="1:4" ht="14.25">
      <c r="A815" s="83"/>
      <c r="B815" s="208"/>
      <c r="C815" s="233" t="s">
        <v>2318</v>
      </c>
      <c r="D815" s="205">
        <v>0</v>
      </c>
    </row>
    <row r="816" spans="1:4" ht="14.25">
      <c r="A816" s="83"/>
      <c r="B816" s="208"/>
      <c r="C816" s="232" t="s">
        <v>2319</v>
      </c>
      <c r="D816" s="205">
        <v>0</v>
      </c>
    </row>
    <row r="817" spans="1:4" ht="14.25">
      <c r="A817" s="83"/>
      <c r="B817" s="208"/>
      <c r="C817" s="233" t="s">
        <v>2320</v>
      </c>
      <c r="D817" s="205">
        <v>0</v>
      </c>
    </row>
    <row r="818" spans="1:4" ht="14.25">
      <c r="A818" s="83"/>
      <c r="B818" s="208"/>
      <c r="C818" s="232" t="s">
        <v>2321</v>
      </c>
      <c r="D818" s="205">
        <v>0</v>
      </c>
    </row>
    <row r="819" spans="1:4" ht="14.25">
      <c r="A819" s="83"/>
      <c r="B819" s="208"/>
      <c r="C819" s="233" t="s">
        <v>2322</v>
      </c>
      <c r="D819" s="205">
        <v>0</v>
      </c>
    </row>
    <row r="820" spans="1:4" ht="14.25">
      <c r="A820" s="83"/>
      <c r="B820" s="208"/>
      <c r="C820" s="232" t="s">
        <v>2323</v>
      </c>
      <c r="D820" s="205">
        <v>1921</v>
      </c>
    </row>
    <row r="821" spans="1:4" ht="14.25">
      <c r="A821" s="83"/>
      <c r="B821" s="208"/>
      <c r="C821" s="233" t="s">
        <v>2324</v>
      </c>
      <c r="D821" s="205">
        <v>0</v>
      </c>
    </row>
    <row r="822" spans="1:4" ht="14.25">
      <c r="A822" s="83"/>
      <c r="B822" s="208"/>
      <c r="C822" s="233" t="s">
        <v>2325</v>
      </c>
      <c r="D822" s="205">
        <v>0</v>
      </c>
    </row>
    <row r="823" spans="1:4" ht="14.25">
      <c r="A823" s="83"/>
      <c r="B823" s="208"/>
      <c r="C823" s="233" t="s">
        <v>2326</v>
      </c>
      <c r="D823" s="205">
        <v>1900</v>
      </c>
    </row>
    <row r="824" spans="1:4" ht="14.25">
      <c r="A824" s="83"/>
      <c r="B824" s="208"/>
      <c r="C824" s="233" t="s">
        <v>2327</v>
      </c>
      <c r="D824" s="205">
        <v>0</v>
      </c>
    </row>
    <row r="825" spans="1:4" ht="14.25">
      <c r="A825" s="83"/>
      <c r="B825" s="208"/>
      <c r="C825" s="233" t="s">
        <v>2328</v>
      </c>
      <c r="D825" s="205">
        <v>21</v>
      </c>
    </row>
    <row r="826" spans="1:4" ht="14.25">
      <c r="A826" s="83"/>
      <c r="B826" s="208"/>
      <c r="C826" s="232" t="s">
        <v>2329</v>
      </c>
      <c r="D826" s="205">
        <v>29</v>
      </c>
    </row>
    <row r="827" spans="1:4" ht="14.25">
      <c r="A827" s="83"/>
      <c r="B827" s="208"/>
      <c r="C827" s="233" t="s">
        <v>2330</v>
      </c>
      <c r="D827" s="205">
        <v>29</v>
      </c>
    </row>
    <row r="828" spans="1:4" ht="14.25">
      <c r="A828" s="83"/>
      <c r="B828" s="208"/>
      <c r="C828" s="232" t="s">
        <v>2331</v>
      </c>
      <c r="D828" s="205">
        <v>0</v>
      </c>
    </row>
    <row r="829" spans="1:4" ht="14.25">
      <c r="A829" s="83"/>
      <c r="B829" s="208"/>
      <c r="C829" s="233" t="s">
        <v>2332</v>
      </c>
      <c r="D829" s="205">
        <v>0</v>
      </c>
    </row>
    <row r="830" spans="1:4" ht="14.25">
      <c r="A830" s="83"/>
      <c r="B830" s="208"/>
      <c r="C830" s="232" t="s">
        <v>2333</v>
      </c>
      <c r="D830" s="205">
        <v>0</v>
      </c>
    </row>
    <row r="831" spans="1:4" ht="14.25">
      <c r="A831" s="83"/>
      <c r="B831" s="208"/>
      <c r="C831" s="233" t="s">
        <v>951</v>
      </c>
      <c r="D831" s="205">
        <v>0</v>
      </c>
    </row>
    <row r="832" spans="1:4" ht="14.25">
      <c r="A832" s="83"/>
      <c r="B832" s="208"/>
      <c r="C832" s="233" t="s">
        <v>953</v>
      </c>
      <c r="D832" s="205">
        <v>0</v>
      </c>
    </row>
    <row r="833" spans="1:4" ht="14.25">
      <c r="A833" s="83"/>
      <c r="B833" s="208"/>
      <c r="C833" s="233" t="s">
        <v>955</v>
      </c>
      <c r="D833" s="205">
        <v>0</v>
      </c>
    </row>
    <row r="834" spans="1:4" ht="14.25">
      <c r="A834" s="83"/>
      <c r="B834" s="208"/>
      <c r="C834" s="233" t="s">
        <v>2334</v>
      </c>
      <c r="D834" s="205">
        <v>0</v>
      </c>
    </row>
    <row r="835" spans="1:4" ht="14.25">
      <c r="A835" s="83"/>
      <c r="B835" s="208"/>
      <c r="C835" s="233" t="s">
        <v>2335</v>
      </c>
      <c r="D835" s="205">
        <v>0</v>
      </c>
    </row>
    <row r="836" spans="1:4" ht="14.25">
      <c r="A836" s="83"/>
      <c r="B836" s="208"/>
      <c r="C836" s="233" t="s">
        <v>2336</v>
      </c>
      <c r="D836" s="205">
        <v>0</v>
      </c>
    </row>
    <row r="837" spans="1:4" ht="14.25">
      <c r="A837" s="83"/>
      <c r="B837" s="208"/>
      <c r="C837" s="233" t="s">
        <v>2337</v>
      </c>
      <c r="D837" s="205">
        <v>0</v>
      </c>
    </row>
    <row r="838" spans="1:4" ht="14.25">
      <c r="A838" s="83"/>
      <c r="B838" s="208"/>
      <c r="C838" s="233" t="s">
        <v>2338</v>
      </c>
      <c r="D838" s="205">
        <v>0</v>
      </c>
    </row>
    <row r="839" spans="1:4" ht="14.25">
      <c r="A839" s="83"/>
      <c r="B839" s="208"/>
      <c r="C839" s="233" t="s">
        <v>2339</v>
      </c>
      <c r="D839" s="205">
        <v>0</v>
      </c>
    </row>
    <row r="840" spans="1:4" ht="14.25">
      <c r="A840" s="83"/>
      <c r="B840" s="208"/>
      <c r="C840" s="233" t="s">
        <v>2340</v>
      </c>
      <c r="D840" s="205">
        <v>0</v>
      </c>
    </row>
    <row r="841" spans="1:4" ht="14.25">
      <c r="A841" s="83"/>
      <c r="B841" s="208"/>
      <c r="C841" s="233" t="s">
        <v>1056</v>
      </c>
      <c r="D841" s="205">
        <v>0</v>
      </c>
    </row>
    <row r="842" spans="1:4" ht="14.25">
      <c r="A842" s="83"/>
      <c r="B842" s="208"/>
      <c r="C842" s="233" t="s">
        <v>2341</v>
      </c>
      <c r="D842" s="205">
        <v>0</v>
      </c>
    </row>
    <row r="843" spans="1:4" ht="14.25">
      <c r="A843" s="83"/>
      <c r="B843" s="208"/>
      <c r="C843" s="233" t="s">
        <v>2342</v>
      </c>
      <c r="D843" s="205">
        <v>0</v>
      </c>
    </row>
    <row r="844" spans="1:4" ht="14.25">
      <c r="A844" s="83"/>
      <c r="B844" s="208"/>
      <c r="C844" s="233" t="s">
        <v>969</v>
      </c>
      <c r="D844" s="205">
        <v>0</v>
      </c>
    </row>
    <row r="845" spans="1:4" ht="14.25">
      <c r="A845" s="83"/>
      <c r="B845" s="208"/>
      <c r="C845" s="233" t="s">
        <v>2343</v>
      </c>
      <c r="D845" s="205">
        <v>0</v>
      </c>
    </row>
    <row r="846" spans="1:4" ht="14.25">
      <c r="A846" s="83"/>
      <c r="B846" s="208"/>
      <c r="C846" s="232" t="s">
        <v>2344</v>
      </c>
      <c r="D846" s="205">
        <v>0</v>
      </c>
    </row>
    <row r="847" spans="1:4" ht="14.25">
      <c r="A847" s="83"/>
      <c r="B847" s="208"/>
      <c r="C847" s="233" t="s">
        <v>2345</v>
      </c>
      <c r="D847" s="205">
        <v>0</v>
      </c>
    </row>
    <row r="848" spans="1:4" ht="14.25">
      <c r="A848" s="83"/>
      <c r="B848" s="208"/>
      <c r="C848" s="233" t="s">
        <v>2346</v>
      </c>
      <c r="D848" s="205">
        <v>0</v>
      </c>
    </row>
    <row r="849" spans="1:4" ht="14.25">
      <c r="A849" s="83"/>
      <c r="B849" s="208"/>
      <c r="C849" s="233" t="s">
        <v>2347</v>
      </c>
      <c r="D849" s="205">
        <v>0</v>
      </c>
    </row>
    <row r="850" spans="1:4" ht="14.25">
      <c r="A850" s="83"/>
      <c r="B850" s="208"/>
      <c r="C850" s="233" t="s">
        <v>2348</v>
      </c>
      <c r="D850" s="205">
        <v>0</v>
      </c>
    </row>
    <row r="851" spans="1:4" ht="14.25">
      <c r="A851" s="83"/>
      <c r="B851" s="208"/>
      <c r="C851" s="233" t="s">
        <v>2349</v>
      </c>
      <c r="D851" s="205">
        <v>0</v>
      </c>
    </row>
    <row r="852" spans="1:4" ht="14.25">
      <c r="A852" s="83"/>
      <c r="B852" s="208"/>
      <c r="C852" s="232" t="s">
        <v>2350</v>
      </c>
      <c r="D852" s="205">
        <v>0</v>
      </c>
    </row>
    <row r="853" spans="1:4" ht="14.25">
      <c r="A853" s="83"/>
      <c r="B853" s="208"/>
      <c r="C853" s="233" t="s">
        <v>2351</v>
      </c>
      <c r="D853" s="205">
        <v>0</v>
      </c>
    </row>
    <row r="854" spans="1:4" ht="14.25">
      <c r="A854" s="83"/>
      <c r="B854" s="208"/>
      <c r="C854" s="232" t="s">
        <v>564</v>
      </c>
      <c r="D854" s="205">
        <v>5983</v>
      </c>
    </row>
    <row r="855" spans="1:4" ht="14.25">
      <c r="A855" s="83"/>
      <c r="B855" s="208"/>
      <c r="C855" s="232" t="s">
        <v>2352</v>
      </c>
      <c r="D855" s="205">
        <v>850</v>
      </c>
    </row>
    <row r="856" spans="1:4" ht="14.25">
      <c r="A856" s="83"/>
      <c r="B856" s="208"/>
      <c r="C856" s="233" t="s">
        <v>951</v>
      </c>
      <c r="D856" s="205">
        <v>214</v>
      </c>
    </row>
    <row r="857" spans="1:4" ht="14.25">
      <c r="A857" s="83"/>
      <c r="B857" s="208"/>
      <c r="C857" s="233" t="s">
        <v>953</v>
      </c>
      <c r="D857" s="205">
        <v>233</v>
      </c>
    </row>
    <row r="858" spans="1:4" ht="14.25">
      <c r="A858" s="83"/>
      <c r="B858" s="208"/>
      <c r="C858" s="233" t="s">
        <v>955</v>
      </c>
      <c r="D858" s="205">
        <v>0</v>
      </c>
    </row>
    <row r="859" spans="1:4" ht="14.25">
      <c r="A859" s="83"/>
      <c r="B859" s="208"/>
      <c r="C859" s="233" t="s">
        <v>2353</v>
      </c>
      <c r="D859" s="205">
        <v>271</v>
      </c>
    </row>
    <row r="860" spans="1:4" ht="14.25">
      <c r="A860" s="83"/>
      <c r="B860" s="208"/>
      <c r="C860" s="233" t="s">
        <v>2354</v>
      </c>
      <c r="D860" s="205">
        <v>0</v>
      </c>
    </row>
    <row r="861" spans="1:4" ht="14.25">
      <c r="A861" s="83"/>
      <c r="B861" s="208"/>
      <c r="C861" s="233" t="s">
        <v>2355</v>
      </c>
      <c r="D861" s="205">
        <v>0</v>
      </c>
    </row>
    <row r="862" spans="1:4" ht="14.25">
      <c r="A862" s="83"/>
      <c r="B862" s="208"/>
      <c r="C862" s="233" t="s">
        <v>2356</v>
      </c>
      <c r="D862" s="205">
        <v>0</v>
      </c>
    </row>
    <row r="863" spans="1:4" ht="14.25">
      <c r="A863" s="83"/>
      <c r="B863" s="208"/>
      <c r="C863" s="233" t="s">
        <v>2357</v>
      </c>
      <c r="D863" s="205">
        <v>0</v>
      </c>
    </row>
    <row r="864" spans="1:4" ht="14.25">
      <c r="A864" s="83"/>
      <c r="B864" s="208"/>
      <c r="C864" s="233" t="s">
        <v>2358</v>
      </c>
      <c r="D864" s="205">
        <v>0</v>
      </c>
    </row>
    <row r="865" spans="1:4" ht="14.25">
      <c r="A865" s="83"/>
      <c r="B865" s="208"/>
      <c r="C865" s="233" t="s">
        <v>2359</v>
      </c>
      <c r="D865" s="205">
        <v>0</v>
      </c>
    </row>
    <row r="866" spans="1:4" ht="14.25">
      <c r="A866" s="83"/>
      <c r="B866" s="208"/>
      <c r="C866" s="233" t="s">
        <v>2360</v>
      </c>
      <c r="D866" s="205">
        <v>132</v>
      </c>
    </row>
    <row r="867" spans="1:4" ht="14.25">
      <c r="A867" s="83"/>
      <c r="B867" s="208"/>
      <c r="C867" s="232" t="s">
        <v>2361</v>
      </c>
      <c r="D867" s="205">
        <v>11</v>
      </c>
    </row>
    <row r="868" spans="1:4" ht="14.25">
      <c r="A868" s="83"/>
      <c r="B868" s="208"/>
      <c r="C868" s="233" t="s">
        <v>2362</v>
      </c>
      <c r="D868" s="205">
        <v>11</v>
      </c>
    </row>
    <row r="869" spans="1:4" ht="14.25">
      <c r="A869" s="83"/>
      <c r="B869" s="208"/>
      <c r="C869" s="232" t="s">
        <v>2363</v>
      </c>
      <c r="D869" s="205">
        <v>2319</v>
      </c>
    </row>
    <row r="870" spans="1:4" ht="14.25">
      <c r="A870" s="83"/>
      <c r="B870" s="208"/>
      <c r="C870" s="233" t="s">
        <v>2364</v>
      </c>
      <c r="D870" s="205">
        <v>81</v>
      </c>
    </row>
    <row r="871" spans="1:4" ht="14.25">
      <c r="A871" s="83"/>
      <c r="B871" s="208"/>
      <c r="C871" s="233" t="s">
        <v>2365</v>
      </c>
      <c r="D871" s="205">
        <v>2238</v>
      </c>
    </row>
    <row r="872" spans="1:4" ht="14.25">
      <c r="A872" s="83"/>
      <c r="B872" s="208"/>
      <c r="C872" s="232" t="s">
        <v>2366</v>
      </c>
      <c r="D872" s="205">
        <v>552</v>
      </c>
    </row>
    <row r="873" spans="1:4" ht="14.25">
      <c r="A873" s="83"/>
      <c r="B873" s="208"/>
      <c r="C873" s="233" t="s">
        <v>2367</v>
      </c>
      <c r="D873" s="205">
        <v>552</v>
      </c>
    </row>
    <row r="874" spans="1:4" ht="14.25">
      <c r="A874" s="83"/>
      <c r="B874" s="208"/>
      <c r="C874" s="232" t="s">
        <v>2368</v>
      </c>
      <c r="D874" s="205">
        <v>55</v>
      </c>
    </row>
    <row r="875" spans="1:4" ht="14.25">
      <c r="A875" s="83"/>
      <c r="B875" s="208"/>
      <c r="C875" s="233" t="s">
        <v>2369</v>
      </c>
      <c r="D875" s="205">
        <v>55</v>
      </c>
    </row>
    <row r="876" spans="1:4" ht="14.25">
      <c r="A876" s="83"/>
      <c r="B876" s="208"/>
      <c r="C876" s="232" t="s">
        <v>2370</v>
      </c>
      <c r="D876" s="205">
        <v>2196</v>
      </c>
    </row>
    <row r="877" spans="1:4" ht="14.25">
      <c r="A877" s="83"/>
      <c r="B877" s="208"/>
      <c r="C877" s="233" t="s">
        <v>2371</v>
      </c>
      <c r="D877" s="205">
        <v>2196</v>
      </c>
    </row>
    <row r="878" spans="1:4" ht="14.25">
      <c r="A878" s="83"/>
      <c r="B878" s="208"/>
      <c r="C878" s="232" t="s">
        <v>565</v>
      </c>
      <c r="D878" s="205">
        <v>31641</v>
      </c>
    </row>
    <row r="879" spans="1:4" ht="14.25">
      <c r="A879" s="83"/>
      <c r="B879" s="208"/>
      <c r="C879" s="232" t="s">
        <v>2372</v>
      </c>
      <c r="D879" s="205">
        <v>8609</v>
      </c>
    </row>
    <row r="880" spans="1:4" ht="14.25">
      <c r="A880" s="83"/>
      <c r="B880" s="208"/>
      <c r="C880" s="233" t="s">
        <v>951</v>
      </c>
      <c r="D880" s="205">
        <v>766</v>
      </c>
    </row>
    <row r="881" spans="1:4" ht="14.25">
      <c r="A881" s="83"/>
      <c r="B881" s="208"/>
      <c r="C881" s="233" t="s">
        <v>953</v>
      </c>
      <c r="D881" s="205">
        <v>0</v>
      </c>
    </row>
    <row r="882" spans="1:4" ht="14.25">
      <c r="A882" s="83"/>
      <c r="B882" s="208"/>
      <c r="C882" s="233" t="s">
        <v>955</v>
      </c>
      <c r="D882" s="205">
        <v>0</v>
      </c>
    </row>
    <row r="883" spans="1:4" ht="14.25">
      <c r="A883" s="83"/>
      <c r="B883" s="208"/>
      <c r="C883" s="233" t="s">
        <v>969</v>
      </c>
      <c r="D883" s="205">
        <v>1558</v>
      </c>
    </row>
    <row r="884" spans="1:4" ht="14.25">
      <c r="A884" s="83"/>
      <c r="B884" s="208"/>
      <c r="C884" s="233" t="s">
        <v>2373</v>
      </c>
      <c r="D884" s="205">
        <v>0</v>
      </c>
    </row>
    <row r="885" spans="1:4" ht="14.25">
      <c r="A885" s="83"/>
      <c r="B885" s="208"/>
      <c r="C885" s="233" t="s">
        <v>2374</v>
      </c>
      <c r="D885" s="205">
        <v>386</v>
      </c>
    </row>
    <row r="886" spans="1:4" ht="14.25">
      <c r="A886" s="83"/>
      <c r="B886" s="208"/>
      <c r="C886" s="233" t="s">
        <v>2375</v>
      </c>
      <c r="D886" s="205">
        <v>88</v>
      </c>
    </row>
    <row r="887" spans="1:4" ht="14.25">
      <c r="A887" s="83"/>
      <c r="B887" s="208"/>
      <c r="C887" s="233" t="s">
        <v>2376</v>
      </c>
      <c r="D887" s="205">
        <v>65</v>
      </c>
    </row>
    <row r="888" spans="1:4" ht="14.25">
      <c r="A888" s="83"/>
      <c r="B888" s="208"/>
      <c r="C888" s="233" t="s">
        <v>2377</v>
      </c>
      <c r="D888" s="205">
        <v>5</v>
      </c>
    </row>
    <row r="889" spans="1:4" ht="14.25">
      <c r="A889" s="83"/>
      <c r="B889" s="208"/>
      <c r="C889" s="233" t="s">
        <v>2378</v>
      </c>
      <c r="D889" s="205">
        <v>0</v>
      </c>
    </row>
    <row r="890" spans="1:4" ht="14.25">
      <c r="A890" s="83"/>
      <c r="B890" s="208"/>
      <c r="C890" s="233" t="s">
        <v>2379</v>
      </c>
      <c r="D890" s="205">
        <v>25</v>
      </c>
    </row>
    <row r="891" spans="1:4" ht="14.25">
      <c r="A891" s="83"/>
      <c r="B891" s="208"/>
      <c r="C891" s="233" t="s">
        <v>2380</v>
      </c>
      <c r="D891" s="205">
        <v>0</v>
      </c>
    </row>
    <row r="892" spans="1:4" ht="14.25">
      <c r="A892" s="83"/>
      <c r="B892" s="208"/>
      <c r="C892" s="233" t="s">
        <v>2381</v>
      </c>
      <c r="D892" s="205">
        <v>170</v>
      </c>
    </row>
    <row r="893" spans="1:4" ht="14.25">
      <c r="A893" s="83"/>
      <c r="B893" s="208"/>
      <c r="C893" s="233" t="s">
        <v>2382</v>
      </c>
      <c r="D893" s="205">
        <v>0</v>
      </c>
    </row>
    <row r="894" spans="1:4" ht="14.25">
      <c r="A894" s="83"/>
      <c r="B894" s="208"/>
      <c r="C894" s="233" t="s">
        <v>2383</v>
      </c>
      <c r="D894" s="205">
        <v>0</v>
      </c>
    </row>
    <row r="895" spans="1:4" ht="14.25">
      <c r="A895" s="83"/>
      <c r="B895" s="208"/>
      <c r="C895" s="233" t="s">
        <v>2384</v>
      </c>
      <c r="D895" s="205">
        <v>997</v>
      </c>
    </row>
    <row r="896" spans="1:4" ht="14.25">
      <c r="A896" s="83"/>
      <c r="B896" s="208"/>
      <c r="C896" s="233" t="s">
        <v>2385</v>
      </c>
      <c r="D896" s="205">
        <v>367</v>
      </c>
    </row>
    <row r="897" spans="1:4" ht="14.25">
      <c r="A897" s="83"/>
      <c r="B897" s="208"/>
      <c r="C897" s="233" t="s">
        <v>2386</v>
      </c>
      <c r="D897" s="205">
        <v>15</v>
      </c>
    </row>
    <row r="898" spans="1:4" ht="14.25">
      <c r="A898" s="83"/>
      <c r="B898" s="208"/>
      <c r="C898" s="233" t="s">
        <v>2387</v>
      </c>
      <c r="D898" s="205">
        <v>0</v>
      </c>
    </row>
    <row r="899" spans="1:4" ht="14.25">
      <c r="A899" s="83"/>
      <c r="B899" s="208"/>
      <c r="C899" s="233" t="s">
        <v>2388</v>
      </c>
      <c r="D899" s="205">
        <v>489</v>
      </c>
    </row>
    <row r="900" spans="1:4" ht="14.25">
      <c r="A900" s="83"/>
      <c r="B900" s="208"/>
      <c r="C900" s="233" t="s">
        <v>2389</v>
      </c>
      <c r="D900" s="205">
        <v>0</v>
      </c>
    </row>
    <row r="901" spans="1:4" ht="14.25">
      <c r="A901" s="83"/>
      <c r="B901" s="208"/>
      <c r="C901" s="233" t="s">
        <v>2390</v>
      </c>
      <c r="D901" s="205">
        <v>110</v>
      </c>
    </row>
    <row r="902" spans="1:4" ht="14.25">
      <c r="A902" s="83"/>
      <c r="B902" s="208"/>
      <c r="C902" s="233" t="s">
        <v>2391</v>
      </c>
      <c r="D902" s="205">
        <v>600</v>
      </c>
    </row>
    <row r="903" spans="1:4" ht="14.25">
      <c r="A903" s="83"/>
      <c r="B903" s="208"/>
      <c r="C903" s="233" t="s">
        <v>2392</v>
      </c>
      <c r="D903" s="205">
        <v>0</v>
      </c>
    </row>
    <row r="904" spans="1:4" ht="14.25">
      <c r="A904" s="83"/>
      <c r="B904" s="208"/>
      <c r="C904" s="233" t="s">
        <v>2393</v>
      </c>
      <c r="D904" s="205">
        <v>59</v>
      </c>
    </row>
    <row r="905" spans="1:4" ht="14.25">
      <c r="A905" s="83"/>
      <c r="B905" s="208"/>
      <c r="C905" s="233" t="s">
        <v>2394</v>
      </c>
      <c r="D905" s="205">
        <v>97</v>
      </c>
    </row>
    <row r="906" spans="1:4" ht="14.25">
      <c r="A906" s="83"/>
      <c r="B906" s="208"/>
      <c r="C906" s="233" t="s">
        <v>2395</v>
      </c>
      <c r="D906" s="205">
        <v>0</v>
      </c>
    </row>
    <row r="907" spans="1:4" ht="14.25">
      <c r="A907" s="83"/>
      <c r="B907" s="208"/>
      <c r="C907" s="233" t="s">
        <v>2396</v>
      </c>
      <c r="D907" s="205">
        <v>2812</v>
      </c>
    </row>
    <row r="908" spans="1:4" ht="14.25">
      <c r="A908" s="83"/>
      <c r="B908" s="208"/>
      <c r="C908" s="232" t="s">
        <v>2397</v>
      </c>
      <c r="D908" s="205">
        <v>5698</v>
      </c>
    </row>
    <row r="909" spans="1:4" ht="14.25">
      <c r="A909" s="83"/>
      <c r="B909" s="208"/>
      <c r="C909" s="233" t="s">
        <v>951</v>
      </c>
      <c r="D909" s="205">
        <v>152</v>
      </c>
    </row>
    <row r="910" spans="1:4" ht="14.25">
      <c r="A910" s="83"/>
      <c r="B910" s="208"/>
      <c r="C910" s="233" t="s">
        <v>953</v>
      </c>
      <c r="D910" s="205">
        <v>0</v>
      </c>
    </row>
    <row r="911" spans="1:4" ht="14.25">
      <c r="A911" s="83"/>
      <c r="B911" s="208"/>
      <c r="C911" s="233" t="s">
        <v>955</v>
      </c>
      <c r="D911" s="205">
        <v>0</v>
      </c>
    </row>
    <row r="912" spans="1:4" ht="14.25">
      <c r="A912" s="83"/>
      <c r="B912" s="208"/>
      <c r="C912" s="233" t="s">
        <v>2398</v>
      </c>
      <c r="D912" s="205">
        <v>1178</v>
      </c>
    </row>
    <row r="913" spans="1:4" ht="14.25">
      <c r="A913" s="83"/>
      <c r="B913" s="208"/>
      <c r="C913" s="233" t="s">
        <v>2399</v>
      </c>
      <c r="D913" s="205">
        <v>1519</v>
      </c>
    </row>
    <row r="914" spans="1:4" ht="14.25">
      <c r="A914" s="83"/>
      <c r="B914" s="208"/>
      <c r="C914" s="233" t="s">
        <v>2400</v>
      </c>
      <c r="D914" s="205">
        <v>0</v>
      </c>
    </row>
    <row r="915" spans="1:4" ht="14.25">
      <c r="A915" s="83"/>
      <c r="B915" s="208"/>
      <c r="C915" s="233" t="s">
        <v>2401</v>
      </c>
      <c r="D915" s="205">
        <v>0</v>
      </c>
    </row>
    <row r="916" spans="1:4" ht="14.25">
      <c r="A916" s="83"/>
      <c r="B916" s="208"/>
      <c r="C916" s="233" t="s">
        <v>2402</v>
      </c>
      <c r="D916" s="205">
        <v>0</v>
      </c>
    </row>
    <row r="917" spans="1:4" ht="14.25">
      <c r="A917" s="83"/>
      <c r="B917" s="208"/>
      <c r="C917" s="233" t="s">
        <v>2403</v>
      </c>
      <c r="D917" s="205">
        <v>1465</v>
      </c>
    </row>
    <row r="918" spans="1:4" ht="14.25">
      <c r="A918" s="83"/>
      <c r="B918" s="208"/>
      <c r="C918" s="233" t="s">
        <v>2404</v>
      </c>
      <c r="D918" s="205">
        <v>0</v>
      </c>
    </row>
    <row r="919" spans="1:4" ht="14.25">
      <c r="A919" s="83"/>
      <c r="B919" s="208"/>
      <c r="C919" s="233" t="s">
        <v>2405</v>
      </c>
      <c r="D919" s="205">
        <v>0</v>
      </c>
    </row>
    <row r="920" spans="1:4" ht="14.25">
      <c r="A920" s="83"/>
      <c r="B920" s="208"/>
      <c r="C920" s="233" t="s">
        <v>2406</v>
      </c>
      <c r="D920" s="205">
        <v>0</v>
      </c>
    </row>
    <row r="921" spans="1:4" ht="14.25">
      <c r="A921" s="83"/>
      <c r="B921" s="208"/>
      <c r="C921" s="233" t="s">
        <v>2407</v>
      </c>
      <c r="D921" s="205">
        <v>249</v>
      </c>
    </row>
    <row r="922" spans="1:4" ht="14.25">
      <c r="A922" s="83"/>
      <c r="B922" s="208"/>
      <c r="C922" s="233" t="s">
        <v>2408</v>
      </c>
      <c r="D922" s="205">
        <v>0</v>
      </c>
    </row>
    <row r="923" spans="1:4" ht="14.25">
      <c r="A923" s="83"/>
      <c r="B923" s="208"/>
      <c r="C923" s="233" t="s">
        <v>2409</v>
      </c>
      <c r="D923" s="205">
        <v>0</v>
      </c>
    </row>
    <row r="924" spans="1:4" ht="14.25">
      <c r="A924" s="83"/>
      <c r="B924" s="208"/>
      <c r="C924" s="233" t="s">
        <v>2410</v>
      </c>
      <c r="D924" s="205">
        <v>0</v>
      </c>
    </row>
    <row r="925" spans="1:4" ht="14.25">
      <c r="A925" s="83"/>
      <c r="B925" s="208"/>
      <c r="C925" s="233" t="s">
        <v>2411</v>
      </c>
      <c r="D925" s="205">
        <v>0</v>
      </c>
    </row>
    <row r="926" spans="1:4" ht="14.25">
      <c r="A926" s="83"/>
      <c r="B926" s="208"/>
      <c r="C926" s="233" t="s">
        <v>2412</v>
      </c>
      <c r="D926" s="205">
        <v>0</v>
      </c>
    </row>
    <row r="927" spans="1:4" ht="14.25">
      <c r="A927" s="83"/>
      <c r="B927" s="208"/>
      <c r="C927" s="233" t="s">
        <v>2413</v>
      </c>
      <c r="D927" s="205">
        <v>0</v>
      </c>
    </row>
    <row r="928" spans="1:4" ht="14.25">
      <c r="A928" s="83"/>
      <c r="B928" s="208"/>
      <c r="C928" s="233" t="s">
        <v>2414</v>
      </c>
      <c r="D928" s="205">
        <v>0</v>
      </c>
    </row>
    <row r="929" spans="1:4" ht="14.25">
      <c r="A929" s="83"/>
      <c r="B929" s="208"/>
      <c r="C929" s="233" t="s">
        <v>2415</v>
      </c>
      <c r="D929" s="205">
        <v>0</v>
      </c>
    </row>
    <row r="930" spans="1:4" ht="14.25">
      <c r="A930" s="83"/>
      <c r="B930" s="208"/>
      <c r="C930" s="233" t="s">
        <v>2416</v>
      </c>
      <c r="D930" s="205">
        <v>0</v>
      </c>
    </row>
    <row r="931" spans="1:4" ht="14.25">
      <c r="A931" s="83"/>
      <c r="B931" s="208"/>
      <c r="C931" s="233" t="s">
        <v>2417</v>
      </c>
      <c r="D931" s="205">
        <v>20</v>
      </c>
    </row>
    <row r="932" spans="1:4" ht="14.25">
      <c r="A932" s="83"/>
      <c r="B932" s="208"/>
      <c r="C932" s="233" t="s">
        <v>2418</v>
      </c>
      <c r="D932" s="205">
        <v>0</v>
      </c>
    </row>
    <row r="933" spans="1:4" ht="14.25">
      <c r="A933" s="83"/>
      <c r="B933" s="208"/>
      <c r="C933" s="233" t="s">
        <v>2419</v>
      </c>
      <c r="D933" s="205">
        <v>64</v>
      </c>
    </row>
    <row r="934" spans="1:4" ht="14.25">
      <c r="A934" s="83"/>
      <c r="B934" s="208"/>
      <c r="C934" s="233" t="s">
        <v>2420</v>
      </c>
      <c r="D934" s="205">
        <v>228</v>
      </c>
    </row>
    <row r="935" spans="1:4" ht="14.25">
      <c r="A935" s="83"/>
      <c r="B935" s="208"/>
      <c r="C935" s="233" t="s">
        <v>2421</v>
      </c>
      <c r="D935" s="205">
        <v>27</v>
      </c>
    </row>
    <row r="936" spans="1:4" ht="14.25">
      <c r="A936" s="83"/>
      <c r="B936" s="208"/>
      <c r="C936" s="233" t="s">
        <v>2422</v>
      </c>
      <c r="D936" s="205">
        <v>796</v>
      </c>
    </row>
    <row r="937" spans="1:4" ht="14.25">
      <c r="A937" s="83"/>
      <c r="B937" s="208"/>
      <c r="C937" s="232" t="s">
        <v>2423</v>
      </c>
      <c r="D937" s="205">
        <v>8416</v>
      </c>
    </row>
    <row r="938" spans="1:4" ht="14.25">
      <c r="A938" s="83"/>
      <c r="B938" s="208"/>
      <c r="C938" s="233" t="s">
        <v>951</v>
      </c>
      <c r="D938" s="205">
        <v>503</v>
      </c>
    </row>
    <row r="939" spans="1:4" ht="14.25">
      <c r="A939" s="83"/>
      <c r="B939" s="208"/>
      <c r="C939" s="233" t="s">
        <v>953</v>
      </c>
      <c r="D939" s="205">
        <v>0</v>
      </c>
    </row>
    <row r="940" spans="1:4" ht="14.25">
      <c r="A940" s="83"/>
      <c r="B940" s="208"/>
      <c r="C940" s="233" t="s">
        <v>955</v>
      </c>
      <c r="D940" s="205">
        <v>0</v>
      </c>
    </row>
    <row r="941" spans="1:4" ht="14.25">
      <c r="A941" s="83"/>
      <c r="B941" s="208"/>
      <c r="C941" s="233" t="s">
        <v>2424</v>
      </c>
      <c r="D941" s="205">
        <v>396</v>
      </c>
    </row>
    <row r="942" spans="1:4" ht="14.25">
      <c r="A942" s="83"/>
      <c r="B942" s="208"/>
      <c r="C942" s="233" t="s">
        <v>2425</v>
      </c>
      <c r="D942" s="205">
        <v>619</v>
      </c>
    </row>
    <row r="943" spans="1:4" ht="14.25">
      <c r="A943" s="83"/>
      <c r="B943" s="208"/>
      <c r="C943" s="233" t="s">
        <v>2426</v>
      </c>
      <c r="D943" s="205">
        <v>0</v>
      </c>
    </row>
    <row r="944" spans="1:4" ht="14.25">
      <c r="A944" s="83"/>
      <c r="B944" s="208"/>
      <c r="C944" s="233" t="s">
        <v>2427</v>
      </c>
      <c r="D944" s="205">
        <v>0</v>
      </c>
    </row>
    <row r="945" spans="1:4" ht="14.25">
      <c r="A945" s="83"/>
      <c r="B945" s="208"/>
      <c r="C945" s="233" t="s">
        <v>2428</v>
      </c>
      <c r="D945" s="205">
        <v>0</v>
      </c>
    </row>
    <row r="946" spans="1:4" ht="14.25">
      <c r="A946" s="83"/>
      <c r="B946" s="208"/>
      <c r="C946" s="233" t="s">
        <v>2429</v>
      </c>
      <c r="D946" s="205">
        <v>0</v>
      </c>
    </row>
    <row r="947" spans="1:4" ht="14.25">
      <c r="A947" s="83"/>
      <c r="B947" s="208"/>
      <c r="C947" s="233" t="s">
        <v>2430</v>
      </c>
      <c r="D947" s="205">
        <v>0</v>
      </c>
    </row>
    <row r="948" spans="1:4" ht="14.25">
      <c r="A948" s="83"/>
      <c r="B948" s="208"/>
      <c r="C948" s="233" t="s">
        <v>2431</v>
      </c>
      <c r="D948" s="205">
        <v>0</v>
      </c>
    </row>
    <row r="949" spans="1:4" ht="14.25">
      <c r="A949" s="83"/>
      <c r="B949" s="208"/>
      <c r="C949" s="233" t="s">
        <v>2432</v>
      </c>
      <c r="D949" s="205">
        <v>89</v>
      </c>
    </row>
    <row r="950" spans="1:4" ht="14.25">
      <c r="A950" s="83"/>
      <c r="B950" s="208"/>
      <c r="C950" s="233" t="s">
        <v>2433</v>
      </c>
      <c r="D950" s="205">
        <v>0</v>
      </c>
    </row>
    <row r="951" spans="1:4" ht="14.25">
      <c r="A951" s="83"/>
      <c r="B951" s="208"/>
      <c r="C951" s="233" t="s">
        <v>2434</v>
      </c>
      <c r="D951" s="205">
        <v>117</v>
      </c>
    </row>
    <row r="952" spans="1:4" ht="14.25">
      <c r="A952" s="83"/>
      <c r="B952" s="208"/>
      <c r="C952" s="233" t="s">
        <v>2435</v>
      </c>
      <c r="D952" s="205">
        <v>6</v>
      </c>
    </row>
    <row r="953" spans="1:4" ht="14.25">
      <c r="A953" s="83"/>
      <c r="B953" s="208"/>
      <c r="C953" s="233" t="s">
        <v>2436</v>
      </c>
      <c r="D953" s="205">
        <v>3376</v>
      </c>
    </row>
    <row r="954" spans="1:4" ht="14.25">
      <c r="A954" s="83"/>
      <c r="B954" s="208"/>
      <c r="C954" s="233" t="s">
        <v>2437</v>
      </c>
      <c r="D954" s="205">
        <v>0</v>
      </c>
    </row>
    <row r="955" spans="1:4" ht="14.25">
      <c r="A955" s="83"/>
      <c r="B955" s="208"/>
      <c r="C955" s="233" t="s">
        <v>2438</v>
      </c>
      <c r="D955" s="205">
        <v>0</v>
      </c>
    </row>
    <row r="956" spans="1:4" ht="14.25">
      <c r="A956" s="83"/>
      <c r="B956" s="208"/>
      <c r="C956" s="233" t="s">
        <v>2439</v>
      </c>
      <c r="D956" s="205">
        <v>78</v>
      </c>
    </row>
    <row r="957" spans="1:4" ht="14.25">
      <c r="A957" s="83"/>
      <c r="B957" s="208"/>
      <c r="C957" s="233" t="s">
        <v>2440</v>
      </c>
      <c r="D957" s="205">
        <v>0</v>
      </c>
    </row>
    <row r="958" spans="1:4" ht="14.25">
      <c r="A958" s="83"/>
      <c r="B958" s="208"/>
      <c r="C958" s="233" t="s">
        <v>2441</v>
      </c>
      <c r="D958" s="205">
        <v>8</v>
      </c>
    </row>
    <row r="959" spans="1:4" ht="14.25">
      <c r="A959" s="83"/>
      <c r="B959" s="208"/>
      <c r="C959" s="233" t="s">
        <v>2442</v>
      </c>
      <c r="D959" s="205">
        <v>0</v>
      </c>
    </row>
    <row r="960" spans="1:4" ht="14.25">
      <c r="A960" s="83"/>
      <c r="B960" s="208"/>
      <c r="C960" s="233" t="s">
        <v>2414</v>
      </c>
      <c r="D960" s="205">
        <v>0</v>
      </c>
    </row>
    <row r="961" spans="1:4" ht="14.25">
      <c r="A961" s="83"/>
      <c r="B961" s="208"/>
      <c r="C961" s="233" t="s">
        <v>2443</v>
      </c>
      <c r="D961" s="205">
        <v>5</v>
      </c>
    </row>
    <row r="962" spans="1:4" ht="14.25">
      <c r="A962" s="83"/>
      <c r="B962" s="208"/>
      <c r="C962" s="233" t="s">
        <v>2444</v>
      </c>
      <c r="D962" s="205">
        <v>653</v>
      </c>
    </row>
    <row r="963" spans="1:4" ht="14.25">
      <c r="A963" s="83"/>
      <c r="B963" s="208"/>
      <c r="C963" s="233" t="s">
        <v>2445</v>
      </c>
      <c r="D963" s="205">
        <v>2566</v>
      </c>
    </row>
    <row r="964" spans="1:4" ht="14.25">
      <c r="A964" s="83"/>
      <c r="B964" s="208"/>
      <c r="C964" s="232" t="s">
        <v>2446</v>
      </c>
      <c r="D964" s="205">
        <v>0</v>
      </c>
    </row>
    <row r="965" spans="1:4" ht="14.25">
      <c r="A965" s="83"/>
      <c r="B965" s="208"/>
      <c r="C965" s="233" t="s">
        <v>951</v>
      </c>
      <c r="D965" s="205">
        <v>0</v>
      </c>
    </row>
    <row r="966" spans="1:4" ht="14.25">
      <c r="A966" s="83"/>
      <c r="B966" s="208"/>
      <c r="C966" s="233" t="s">
        <v>953</v>
      </c>
      <c r="D966" s="205">
        <v>0</v>
      </c>
    </row>
    <row r="967" spans="1:4" ht="14.25">
      <c r="A967" s="83"/>
      <c r="B967" s="208"/>
      <c r="C967" s="233" t="s">
        <v>955</v>
      </c>
      <c r="D967" s="205">
        <v>0</v>
      </c>
    </row>
    <row r="968" spans="1:4" ht="14.25">
      <c r="A968" s="83"/>
      <c r="B968" s="208"/>
      <c r="C968" s="233" t="s">
        <v>757</v>
      </c>
      <c r="D968" s="205">
        <v>0</v>
      </c>
    </row>
    <row r="969" spans="1:4" ht="14.25">
      <c r="A969" s="83"/>
      <c r="B969" s="208"/>
      <c r="C969" s="233" t="s">
        <v>2447</v>
      </c>
      <c r="D969" s="205">
        <v>0</v>
      </c>
    </row>
    <row r="970" spans="1:4" ht="14.25">
      <c r="A970" s="83"/>
      <c r="B970" s="208"/>
      <c r="C970" s="233" t="s">
        <v>2448</v>
      </c>
      <c r="D970" s="205">
        <v>0</v>
      </c>
    </row>
    <row r="971" spans="1:4" ht="14.25">
      <c r="A971" s="83"/>
      <c r="B971" s="208"/>
      <c r="C971" s="233" t="s">
        <v>2449</v>
      </c>
      <c r="D971" s="205">
        <v>0</v>
      </c>
    </row>
    <row r="972" spans="1:4" ht="14.25">
      <c r="A972" s="83"/>
      <c r="B972" s="208"/>
      <c r="C972" s="233" t="s">
        <v>2450</v>
      </c>
      <c r="D972" s="205">
        <v>0</v>
      </c>
    </row>
    <row r="973" spans="1:4" ht="14.25">
      <c r="A973" s="83"/>
      <c r="B973" s="208"/>
      <c r="C973" s="233" t="s">
        <v>2451</v>
      </c>
      <c r="D973" s="205">
        <v>0</v>
      </c>
    </row>
    <row r="974" spans="1:4" ht="14.25">
      <c r="A974" s="83"/>
      <c r="B974" s="208"/>
      <c r="C974" s="233" t="s">
        <v>2452</v>
      </c>
      <c r="D974" s="205">
        <v>0</v>
      </c>
    </row>
    <row r="975" spans="1:4" ht="14.25">
      <c r="A975" s="83"/>
      <c r="B975" s="208"/>
      <c r="C975" s="232" t="s">
        <v>2453</v>
      </c>
      <c r="D975" s="205">
        <v>3734</v>
      </c>
    </row>
    <row r="976" spans="1:4" ht="14.25">
      <c r="A976" s="83"/>
      <c r="B976" s="208"/>
      <c r="C976" s="233" t="s">
        <v>951</v>
      </c>
      <c r="D976" s="205">
        <v>91</v>
      </c>
    </row>
    <row r="977" spans="1:4" ht="14.25">
      <c r="A977" s="83"/>
      <c r="B977" s="208"/>
      <c r="C977" s="233" t="s">
        <v>953</v>
      </c>
      <c r="D977" s="205">
        <v>0</v>
      </c>
    </row>
    <row r="978" spans="1:4" ht="14.25">
      <c r="A978" s="83"/>
      <c r="B978" s="208"/>
      <c r="C978" s="233" t="s">
        <v>955</v>
      </c>
      <c r="D978" s="205">
        <v>0</v>
      </c>
    </row>
    <row r="979" spans="1:4" ht="14.25">
      <c r="A979" s="83"/>
      <c r="B979" s="208"/>
      <c r="C979" s="233" t="s">
        <v>2454</v>
      </c>
      <c r="D979" s="205">
        <v>1214</v>
      </c>
    </row>
    <row r="980" spans="1:4" ht="14.25">
      <c r="A980" s="83"/>
      <c r="B980" s="208"/>
      <c r="C980" s="233" t="s">
        <v>2455</v>
      </c>
      <c r="D980" s="205">
        <v>300</v>
      </c>
    </row>
    <row r="981" spans="1:4" ht="14.25">
      <c r="A981" s="83"/>
      <c r="B981" s="208"/>
      <c r="C981" s="233" t="s">
        <v>2456</v>
      </c>
      <c r="D981" s="205">
        <v>0</v>
      </c>
    </row>
    <row r="982" spans="1:4" ht="14.25">
      <c r="A982" s="83"/>
      <c r="B982" s="208"/>
      <c r="C982" s="233" t="s">
        <v>2457</v>
      </c>
      <c r="D982" s="205">
        <v>0</v>
      </c>
    </row>
    <row r="983" spans="1:4" ht="14.25">
      <c r="A983" s="83"/>
      <c r="B983" s="208"/>
      <c r="C983" s="233" t="s">
        <v>2458</v>
      </c>
      <c r="D983" s="205">
        <v>0</v>
      </c>
    </row>
    <row r="984" spans="1:4" ht="14.25">
      <c r="A984" s="83"/>
      <c r="B984" s="208"/>
      <c r="C984" s="233" t="s">
        <v>2459</v>
      </c>
      <c r="D984" s="205">
        <v>0</v>
      </c>
    </row>
    <row r="985" spans="1:4" ht="14.25">
      <c r="A985" s="83"/>
      <c r="B985" s="208"/>
      <c r="C985" s="233" t="s">
        <v>2460</v>
      </c>
      <c r="D985" s="205">
        <v>2129</v>
      </c>
    </row>
    <row r="986" spans="1:4" ht="14.25">
      <c r="A986" s="83"/>
      <c r="B986" s="208"/>
      <c r="C986" s="232" t="s">
        <v>2461</v>
      </c>
      <c r="D986" s="205">
        <v>433</v>
      </c>
    </row>
    <row r="987" spans="1:4" ht="14.25">
      <c r="A987" s="83"/>
      <c r="B987" s="208"/>
      <c r="C987" s="233" t="s">
        <v>1730</v>
      </c>
      <c r="D987" s="205">
        <v>9</v>
      </c>
    </row>
    <row r="988" spans="1:4" ht="14.25">
      <c r="A988" s="83"/>
      <c r="B988" s="208"/>
      <c r="C988" s="233" t="s">
        <v>2462</v>
      </c>
      <c r="D988" s="205">
        <v>400</v>
      </c>
    </row>
    <row r="989" spans="1:4" ht="14.25">
      <c r="A989" s="83"/>
      <c r="B989" s="208"/>
      <c r="C989" s="233" t="s">
        <v>2463</v>
      </c>
      <c r="D989" s="205">
        <v>0</v>
      </c>
    </row>
    <row r="990" spans="1:4" ht="14.25">
      <c r="A990" s="83"/>
      <c r="B990" s="208"/>
      <c r="C990" s="233" t="s">
        <v>2464</v>
      </c>
      <c r="D990" s="205">
        <v>0</v>
      </c>
    </row>
    <row r="991" spans="1:4" ht="14.25">
      <c r="A991" s="83"/>
      <c r="B991" s="208"/>
      <c r="C991" s="233" t="s">
        <v>2465</v>
      </c>
      <c r="D991" s="205">
        <v>24</v>
      </c>
    </row>
    <row r="992" spans="1:4" ht="14.25">
      <c r="A992" s="83"/>
      <c r="B992" s="208"/>
      <c r="C992" s="232" t="s">
        <v>2466</v>
      </c>
      <c r="D992" s="205">
        <v>4176</v>
      </c>
    </row>
    <row r="993" spans="1:4" ht="14.25">
      <c r="A993" s="83"/>
      <c r="B993" s="208"/>
      <c r="C993" s="233" t="s">
        <v>2467</v>
      </c>
      <c r="D993" s="205">
        <v>2504</v>
      </c>
    </row>
    <row r="994" spans="1:4" ht="14.25">
      <c r="A994" s="83"/>
      <c r="B994" s="208"/>
      <c r="C994" s="233" t="s">
        <v>2468</v>
      </c>
      <c r="D994" s="205">
        <v>0</v>
      </c>
    </row>
    <row r="995" spans="1:4" ht="14.25">
      <c r="A995" s="83"/>
      <c r="B995" s="208"/>
      <c r="C995" s="233" t="s">
        <v>2469</v>
      </c>
      <c r="D995" s="205">
        <v>1672</v>
      </c>
    </row>
    <row r="996" spans="1:4" ht="14.25">
      <c r="A996" s="83"/>
      <c r="B996" s="208"/>
      <c r="C996" s="233" t="s">
        <v>2470</v>
      </c>
      <c r="D996" s="205">
        <v>0</v>
      </c>
    </row>
    <row r="997" spans="1:4" ht="14.25">
      <c r="A997" s="83"/>
      <c r="B997" s="208"/>
      <c r="C997" s="233" t="s">
        <v>2471</v>
      </c>
      <c r="D997" s="205">
        <v>0</v>
      </c>
    </row>
    <row r="998" spans="1:4" ht="14.25">
      <c r="A998" s="83"/>
      <c r="B998" s="208"/>
      <c r="C998" s="233" t="s">
        <v>2472</v>
      </c>
      <c r="D998" s="205">
        <v>0</v>
      </c>
    </row>
    <row r="999" spans="1:4" ht="14.25">
      <c r="A999" s="83"/>
      <c r="B999" s="208"/>
      <c r="C999" s="232" t="s">
        <v>2473</v>
      </c>
      <c r="D999" s="205">
        <v>144</v>
      </c>
    </row>
    <row r="1000" spans="1:4" ht="14.25">
      <c r="A1000" s="83"/>
      <c r="B1000" s="208"/>
      <c r="C1000" s="233" t="s">
        <v>2474</v>
      </c>
      <c r="D1000" s="205">
        <v>0</v>
      </c>
    </row>
    <row r="1001" spans="1:4" ht="14.25">
      <c r="A1001" s="83"/>
      <c r="B1001" s="208"/>
      <c r="C1001" s="233" t="s">
        <v>2475</v>
      </c>
      <c r="D1001" s="205">
        <v>42</v>
      </c>
    </row>
    <row r="1002" spans="1:4" ht="14.25">
      <c r="A1002" s="83"/>
      <c r="B1002" s="208"/>
      <c r="C1002" s="233" t="s">
        <v>2476</v>
      </c>
      <c r="D1002" s="205">
        <v>102</v>
      </c>
    </row>
    <row r="1003" spans="1:4" ht="14.25">
      <c r="A1003" s="83"/>
      <c r="B1003" s="208"/>
      <c r="C1003" s="232" t="s">
        <v>2477</v>
      </c>
      <c r="D1003" s="205">
        <v>0</v>
      </c>
    </row>
    <row r="1004" spans="1:4" ht="14.25">
      <c r="A1004" s="83"/>
      <c r="B1004" s="208"/>
      <c r="C1004" s="233" t="s">
        <v>2478</v>
      </c>
      <c r="D1004" s="205">
        <v>0</v>
      </c>
    </row>
    <row r="1005" spans="1:4" ht="14.25">
      <c r="A1005" s="83"/>
      <c r="B1005" s="208"/>
      <c r="C1005" s="233" t="s">
        <v>2479</v>
      </c>
      <c r="D1005" s="205">
        <v>0</v>
      </c>
    </row>
    <row r="1006" spans="1:4" ht="14.25">
      <c r="A1006" s="83"/>
      <c r="B1006" s="208"/>
      <c r="C1006" s="233" t="s">
        <v>2480</v>
      </c>
      <c r="D1006" s="205">
        <v>0</v>
      </c>
    </row>
    <row r="1007" spans="1:4" ht="14.25">
      <c r="A1007" s="83"/>
      <c r="B1007" s="208"/>
      <c r="C1007" s="232" t="s">
        <v>2481</v>
      </c>
      <c r="D1007" s="205">
        <v>431</v>
      </c>
    </row>
    <row r="1008" spans="1:4" ht="14.25">
      <c r="A1008" s="83"/>
      <c r="B1008" s="208"/>
      <c r="C1008" s="233" t="s">
        <v>2482</v>
      </c>
      <c r="D1008" s="205">
        <v>0</v>
      </c>
    </row>
    <row r="1009" spans="1:4" ht="14.25">
      <c r="A1009" s="83"/>
      <c r="B1009" s="208"/>
      <c r="C1009" s="233" t="s">
        <v>2483</v>
      </c>
      <c r="D1009" s="205">
        <v>431</v>
      </c>
    </row>
    <row r="1010" spans="1:4" ht="14.25">
      <c r="A1010" s="83"/>
      <c r="B1010" s="208"/>
      <c r="C1010" s="232" t="s">
        <v>566</v>
      </c>
      <c r="D1010" s="205">
        <v>9181</v>
      </c>
    </row>
    <row r="1011" spans="1:4" ht="14.25">
      <c r="A1011" s="83"/>
      <c r="B1011" s="208"/>
      <c r="C1011" s="232" t="s">
        <v>2484</v>
      </c>
      <c r="D1011" s="205">
        <v>1382</v>
      </c>
    </row>
    <row r="1012" spans="1:4" ht="14.25">
      <c r="A1012" s="83"/>
      <c r="B1012" s="208"/>
      <c r="C1012" s="233" t="s">
        <v>951</v>
      </c>
      <c r="D1012" s="205">
        <v>106</v>
      </c>
    </row>
    <row r="1013" spans="1:4" ht="14.25">
      <c r="A1013" s="83"/>
      <c r="B1013" s="208"/>
      <c r="C1013" s="233" t="s">
        <v>953</v>
      </c>
      <c r="D1013" s="205">
        <v>104</v>
      </c>
    </row>
    <row r="1014" spans="1:4" ht="14.25">
      <c r="A1014" s="83"/>
      <c r="B1014" s="208"/>
      <c r="C1014" s="233" t="s">
        <v>955</v>
      </c>
      <c r="D1014" s="205">
        <v>0</v>
      </c>
    </row>
    <row r="1015" spans="1:4" ht="14.25">
      <c r="A1015" s="83"/>
      <c r="B1015" s="208"/>
      <c r="C1015" s="233" t="s">
        <v>2485</v>
      </c>
      <c r="D1015" s="205">
        <v>0</v>
      </c>
    </row>
    <row r="1016" spans="1:4" ht="14.25">
      <c r="A1016" s="83"/>
      <c r="B1016" s="208"/>
      <c r="C1016" s="233" t="s">
        <v>2486</v>
      </c>
      <c r="D1016" s="205">
        <v>0</v>
      </c>
    </row>
    <row r="1017" spans="1:4" ht="14.25">
      <c r="A1017" s="83"/>
      <c r="B1017" s="208"/>
      <c r="C1017" s="233" t="s">
        <v>783</v>
      </c>
      <c r="D1017" s="205">
        <v>722</v>
      </c>
    </row>
    <row r="1018" spans="1:4" ht="14.25">
      <c r="A1018" s="83"/>
      <c r="B1018" s="208"/>
      <c r="C1018" s="233" t="s">
        <v>2487</v>
      </c>
      <c r="D1018" s="205">
        <v>0</v>
      </c>
    </row>
    <row r="1019" spans="1:4" ht="14.25">
      <c r="A1019" s="83"/>
      <c r="B1019" s="208"/>
      <c r="C1019" s="233" t="s">
        <v>2488</v>
      </c>
      <c r="D1019" s="205">
        <v>156</v>
      </c>
    </row>
    <row r="1020" spans="1:4" ht="14.25">
      <c r="A1020" s="83"/>
      <c r="B1020" s="208"/>
      <c r="C1020" s="233" t="s">
        <v>2489</v>
      </c>
      <c r="D1020" s="205">
        <v>0</v>
      </c>
    </row>
    <row r="1021" spans="1:4" ht="14.25">
      <c r="A1021" s="83"/>
      <c r="B1021" s="208"/>
      <c r="C1021" s="233" t="s">
        <v>2490</v>
      </c>
      <c r="D1021" s="205">
        <v>0</v>
      </c>
    </row>
    <row r="1022" spans="1:4" ht="14.25">
      <c r="A1022" s="83"/>
      <c r="B1022" s="208"/>
      <c r="C1022" s="233" t="s">
        <v>2598</v>
      </c>
      <c r="D1022" s="205">
        <v>0</v>
      </c>
    </row>
    <row r="1023" spans="1:4" ht="14.25">
      <c r="A1023" s="83"/>
      <c r="B1023" s="208"/>
      <c r="C1023" s="233" t="s">
        <v>2599</v>
      </c>
      <c r="D1023" s="205">
        <v>184</v>
      </c>
    </row>
    <row r="1024" spans="1:4" ht="14.25">
      <c r="A1024" s="83"/>
      <c r="B1024" s="208"/>
      <c r="C1024" s="233" t="s">
        <v>2600</v>
      </c>
      <c r="D1024" s="205">
        <v>0</v>
      </c>
    </row>
    <row r="1025" spans="1:4" ht="14.25">
      <c r="A1025" s="83"/>
      <c r="B1025" s="208"/>
      <c r="C1025" s="233" t="s">
        <v>2601</v>
      </c>
      <c r="D1025" s="205">
        <v>0</v>
      </c>
    </row>
    <row r="1026" spans="1:4" ht="14.25">
      <c r="A1026" s="83"/>
      <c r="B1026" s="208"/>
      <c r="C1026" s="233" t="s">
        <v>799</v>
      </c>
      <c r="D1026" s="205">
        <v>0</v>
      </c>
    </row>
    <row r="1027" spans="1:4" ht="14.25">
      <c r="A1027" s="83"/>
      <c r="B1027" s="208"/>
      <c r="C1027" s="233" t="s">
        <v>2602</v>
      </c>
      <c r="D1027" s="205">
        <v>0</v>
      </c>
    </row>
    <row r="1028" spans="1:4" ht="14.25">
      <c r="A1028" s="83"/>
      <c r="B1028" s="208"/>
      <c r="C1028" s="233" t="s">
        <v>2603</v>
      </c>
      <c r="D1028" s="205">
        <v>0</v>
      </c>
    </row>
    <row r="1029" spans="1:4" ht="14.25">
      <c r="A1029" s="83"/>
      <c r="B1029" s="208"/>
      <c r="C1029" s="233" t="s">
        <v>2604</v>
      </c>
      <c r="D1029" s="205">
        <v>0</v>
      </c>
    </row>
    <row r="1030" spans="1:4" ht="14.25">
      <c r="A1030" s="83"/>
      <c r="B1030" s="208"/>
      <c r="C1030" s="233" t="s">
        <v>2605</v>
      </c>
      <c r="D1030" s="205">
        <v>77</v>
      </c>
    </row>
    <row r="1031" spans="1:4" ht="14.25">
      <c r="A1031" s="83"/>
      <c r="B1031" s="208"/>
      <c r="C1031" s="233" t="s">
        <v>2606</v>
      </c>
      <c r="D1031" s="205">
        <v>0</v>
      </c>
    </row>
    <row r="1032" spans="1:4" ht="14.25">
      <c r="A1032" s="83"/>
      <c r="B1032" s="208"/>
      <c r="C1032" s="233" t="s">
        <v>2607</v>
      </c>
      <c r="D1032" s="205">
        <v>0</v>
      </c>
    </row>
    <row r="1033" spans="1:4" ht="14.25">
      <c r="A1033" s="83"/>
      <c r="B1033" s="208"/>
      <c r="C1033" s="233" t="s">
        <v>2608</v>
      </c>
      <c r="D1033" s="205">
        <v>0</v>
      </c>
    </row>
    <row r="1034" spans="1:4" ht="14.25">
      <c r="A1034" s="83"/>
      <c r="B1034" s="208"/>
      <c r="C1034" s="233" t="s">
        <v>2609</v>
      </c>
      <c r="D1034" s="205">
        <v>0</v>
      </c>
    </row>
    <row r="1035" spans="1:4" ht="14.25">
      <c r="A1035" s="83"/>
      <c r="B1035" s="208"/>
      <c r="C1035" s="233" t="s">
        <v>2610</v>
      </c>
      <c r="D1035" s="205">
        <v>0</v>
      </c>
    </row>
    <row r="1036" spans="1:4" ht="14.25">
      <c r="A1036" s="83"/>
      <c r="B1036" s="208"/>
      <c r="C1036" s="233" t="s">
        <v>2611</v>
      </c>
      <c r="D1036" s="205">
        <v>0</v>
      </c>
    </row>
    <row r="1037" spans="1:4" ht="14.25">
      <c r="A1037" s="83"/>
      <c r="B1037" s="208"/>
      <c r="C1037" s="233" t="s">
        <v>2612</v>
      </c>
      <c r="D1037" s="205">
        <v>0</v>
      </c>
    </row>
    <row r="1038" spans="1:4" ht="14.25">
      <c r="A1038" s="83"/>
      <c r="B1038" s="208"/>
      <c r="C1038" s="233" t="s">
        <v>2613</v>
      </c>
      <c r="D1038" s="205">
        <v>0</v>
      </c>
    </row>
    <row r="1039" spans="1:4" ht="14.25">
      <c r="A1039" s="83"/>
      <c r="B1039" s="208"/>
      <c r="C1039" s="233" t="s">
        <v>2614</v>
      </c>
      <c r="D1039" s="205">
        <v>0</v>
      </c>
    </row>
    <row r="1040" spans="1:4" ht="14.25">
      <c r="A1040" s="83"/>
      <c r="B1040" s="208"/>
      <c r="C1040" s="233" t="s">
        <v>2615</v>
      </c>
      <c r="D1040" s="205">
        <v>33</v>
      </c>
    </row>
    <row r="1041" spans="1:4" ht="14.25">
      <c r="A1041" s="83"/>
      <c r="B1041" s="208"/>
      <c r="C1041" s="232" t="s">
        <v>2616</v>
      </c>
      <c r="D1041" s="205">
        <v>0</v>
      </c>
    </row>
    <row r="1042" spans="1:4" ht="14.25">
      <c r="A1042" s="83"/>
      <c r="B1042" s="208"/>
      <c r="C1042" s="233" t="s">
        <v>951</v>
      </c>
      <c r="D1042" s="205">
        <v>0</v>
      </c>
    </row>
    <row r="1043" spans="1:4" ht="14.25">
      <c r="A1043" s="83"/>
      <c r="B1043" s="208"/>
      <c r="C1043" s="233" t="s">
        <v>953</v>
      </c>
      <c r="D1043" s="205">
        <v>0</v>
      </c>
    </row>
    <row r="1044" spans="1:4" ht="14.25">
      <c r="A1044" s="83"/>
      <c r="B1044" s="208"/>
      <c r="C1044" s="233" t="s">
        <v>955</v>
      </c>
      <c r="D1044" s="205">
        <v>0</v>
      </c>
    </row>
    <row r="1045" spans="1:4" ht="14.25">
      <c r="A1045" s="83"/>
      <c r="B1045" s="208"/>
      <c r="C1045" s="233" t="s">
        <v>2617</v>
      </c>
      <c r="D1045" s="205">
        <v>0</v>
      </c>
    </row>
    <row r="1046" spans="1:4" ht="14.25">
      <c r="A1046" s="83"/>
      <c r="B1046" s="208"/>
      <c r="C1046" s="233" t="s">
        <v>2618</v>
      </c>
      <c r="D1046" s="205">
        <v>0</v>
      </c>
    </row>
    <row r="1047" spans="1:4" ht="14.25">
      <c r="A1047" s="83"/>
      <c r="B1047" s="208"/>
      <c r="C1047" s="233" t="s">
        <v>2619</v>
      </c>
      <c r="D1047" s="205">
        <v>0</v>
      </c>
    </row>
    <row r="1048" spans="1:4" ht="14.25">
      <c r="A1048" s="83"/>
      <c r="B1048" s="208"/>
      <c r="C1048" s="233" t="s">
        <v>2620</v>
      </c>
      <c r="D1048" s="205">
        <v>0</v>
      </c>
    </row>
    <row r="1049" spans="1:4" ht="14.25">
      <c r="A1049" s="83"/>
      <c r="B1049" s="208"/>
      <c r="C1049" s="233" t="s">
        <v>2621</v>
      </c>
      <c r="D1049" s="205">
        <v>0</v>
      </c>
    </row>
    <row r="1050" spans="1:4" ht="14.25">
      <c r="A1050" s="83"/>
      <c r="B1050" s="208"/>
      <c r="C1050" s="233" t="s">
        <v>2622</v>
      </c>
      <c r="D1050" s="205">
        <v>0</v>
      </c>
    </row>
    <row r="1051" spans="1:4" ht="14.25">
      <c r="A1051" s="83"/>
      <c r="B1051" s="208"/>
      <c r="C1051" s="232" t="s">
        <v>2623</v>
      </c>
      <c r="D1051" s="205">
        <v>0</v>
      </c>
    </row>
    <row r="1052" spans="1:4" ht="14.25">
      <c r="A1052" s="83"/>
      <c r="B1052" s="208"/>
      <c r="C1052" s="233" t="s">
        <v>951</v>
      </c>
      <c r="D1052" s="205">
        <v>0</v>
      </c>
    </row>
    <row r="1053" spans="1:4" ht="14.25">
      <c r="A1053" s="83"/>
      <c r="B1053" s="208"/>
      <c r="C1053" s="233" t="s">
        <v>953</v>
      </c>
      <c r="D1053" s="205">
        <v>0</v>
      </c>
    </row>
    <row r="1054" spans="1:4" ht="14.25">
      <c r="A1054" s="83"/>
      <c r="B1054" s="208"/>
      <c r="C1054" s="233" t="s">
        <v>955</v>
      </c>
      <c r="D1054" s="205">
        <v>0</v>
      </c>
    </row>
    <row r="1055" spans="1:4" ht="14.25">
      <c r="A1055" s="83"/>
      <c r="B1055" s="208"/>
      <c r="C1055" s="233" t="s">
        <v>2624</v>
      </c>
      <c r="D1055" s="205">
        <v>0</v>
      </c>
    </row>
    <row r="1056" spans="1:4" ht="14.25">
      <c r="A1056" s="83"/>
      <c r="B1056" s="208"/>
      <c r="C1056" s="233" t="s">
        <v>2625</v>
      </c>
      <c r="D1056" s="205">
        <v>0</v>
      </c>
    </row>
    <row r="1057" spans="1:4" ht="14.25">
      <c r="A1057" s="83"/>
      <c r="B1057" s="208"/>
      <c r="C1057" s="233" t="s">
        <v>2626</v>
      </c>
      <c r="D1057" s="205">
        <v>0</v>
      </c>
    </row>
    <row r="1058" spans="1:4" ht="14.25">
      <c r="A1058" s="83"/>
      <c r="B1058" s="208"/>
      <c r="C1058" s="233" t="s">
        <v>2627</v>
      </c>
      <c r="D1058" s="205">
        <v>0</v>
      </c>
    </row>
    <row r="1059" spans="1:4" ht="14.25">
      <c r="A1059" s="83"/>
      <c r="B1059" s="208"/>
      <c r="C1059" s="233" t="s">
        <v>2628</v>
      </c>
      <c r="D1059" s="205">
        <v>0</v>
      </c>
    </row>
    <row r="1060" spans="1:4" ht="14.25">
      <c r="A1060" s="83"/>
      <c r="B1060" s="208"/>
      <c r="C1060" s="233" t="s">
        <v>2629</v>
      </c>
      <c r="D1060" s="205">
        <v>0</v>
      </c>
    </row>
    <row r="1061" spans="1:4" ht="14.25">
      <c r="A1061" s="83"/>
      <c r="B1061" s="208"/>
      <c r="C1061" s="232" t="s">
        <v>2630</v>
      </c>
      <c r="D1061" s="205">
        <v>560</v>
      </c>
    </row>
    <row r="1062" spans="1:4" ht="14.25">
      <c r="A1062" s="83"/>
      <c r="B1062" s="208"/>
      <c r="C1062" s="233" t="s">
        <v>2631</v>
      </c>
      <c r="D1062" s="205">
        <v>73</v>
      </c>
    </row>
    <row r="1063" spans="1:4" ht="14.25">
      <c r="A1063" s="83"/>
      <c r="B1063" s="208"/>
      <c r="C1063" s="233" t="s">
        <v>2632</v>
      </c>
      <c r="D1063" s="205">
        <v>382</v>
      </c>
    </row>
    <row r="1064" spans="1:4" ht="14.25">
      <c r="A1064" s="83"/>
      <c r="B1064" s="208"/>
      <c r="C1064" s="233" t="s">
        <v>2633</v>
      </c>
      <c r="D1064" s="205">
        <v>100</v>
      </c>
    </row>
    <row r="1065" spans="1:4" ht="14.25">
      <c r="A1065" s="83"/>
      <c r="B1065" s="208"/>
      <c r="C1065" s="233" t="s">
        <v>2634</v>
      </c>
      <c r="D1065" s="205">
        <v>5</v>
      </c>
    </row>
    <row r="1066" spans="1:4" ht="14.25">
      <c r="A1066" s="83"/>
      <c r="B1066" s="208"/>
      <c r="C1066" s="232" t="s">
        <v>2635</v>
      </c>
      <c r="D1066" s="205">
        <v>0</v>
      </c>
    </row>
    <row r="1067" spans="1:4" ht="14.25">
      <c r="A1067" s="83"/>
      <c r="B1067" s="208"/>
      <c r="C1067" s="233" t="s">
        <v>951</v>
      </c>
      <c r="D1067" s="205">
        <v>0</v>
      </c>
    </row>
    <row r="1068" spans="1:4" ht="14.25">
      <c r="A1068" s="83"/>
      <c r="B1068" s="208"/>
      <c r="C1068" s="233" t="s">
        <v>953</v>
      </c>
      <c r="D1068" s="205">
        <v>0</v>
      </c>
    </row>
    <row r="1069" spans="1:4" ht="14.25">
      <c r="A1069" s="83"/>
      <c r="B1069" s="208"/>
      <c r="C1069" s="233" t="s">
        <v>955</v>
      </c>
      <c r="D1069" s="205">
        <v>0</v>
      </c>
    </row>
    <row r="1070" spans="1:4" ht="14.25">
      <c r="A1070" s="83"/>
      <c r="B1070" s="208"/>
      <c r="C1070" s="233" t="s">
        <v>2621</v>
      </c>
      <c r="D1070" s="205">
        <v>0</v>
      </c>
    </row>
    <row r="1071" spans="1:4" ht="14.25">
      <c r="A1071" s="83"/>
      <c r="B1071" s="208"/>
      <c r="C1071" s="233" t="s">
        <v>2636</v>
      </c>
      <c r="D1071" s="205">
        <v>0</v>
      </c>
    </row>
    <row r="1072" spans="1:4" ht="14.25">
      <c r="A1072" s="83"/>
      <c r="B1072" s="208"/>
      <c r="C1072" s="233" t="s">
        <v>2637</v>
      </c>
      <c r="D1072" s="205">
        <v>0</v>
      </c>
    </row>
    <row r="1073" spans="1:4" ht="14.25">
      <c r="A1073" s="83"/>
      <c r="B1073" s="208"/>
      <c r="C1073" s="232" t="s">
        <v>2638</v>
      </c>
      <c r="D1073" s="205">
        <v>7239</v>
      </c>
    </row>
    <row r="1074" spans="1:4" ht="14.25">
      <c r="A1074" s="83"/>
      <c r="B1074" s="208"/>
      <c r="C1074" s="233" t="s">
        <v>2639</v>
      </c>
      <c r="D1074" s="205">
        <v>4247</v>
      </c>
    </row>
    <row r="1075" spans="1:4" ht="14.25">
      <c r="A1075" s="83"/>
      <c r="B1075" s="208"/>
      <c r="C1075" s="233" t="s">
        <v>2640</v>
      </c>
      <c r="D1075" s="205">
        <v>2992</v>
      </c>
    </row>
    <row r="1076" spans="1:4" ht="14.25">
      <c r="A1076" s="83"/>
      <c r="B1076" s="208"/>
      <c r="C1076" s="233" t="s">
        <v>2641</v>
      </c>
      <c r="D1076" s="205">
        <v>0</v>
      </c>
    </row>
    <row r="1077" spans="1:4" ht="14.25">
      <c r="A1077" s="83"/>
      <c r="B1077" s="208"/>
      <c r="C1077" s="233" t="s">
        <v>2642</v>
      </c>
      <c r="D1077" s="205">
        <v>0</v>
      </c>
    </row>
    <row r="1078" spans="1:4" ht="14.25">
      <c r="A1078" s="83"/>
      <c r="B1078" s="208"/>
      <c r="C1078" s="232" t="s">
        <v>2643</v>
      </c>
      <c r="D1078" s="205">
        <v>0</v>
      </c>
    </row>
    <row r="1079" spans="1:4" ht="14.25">
      <c r="A1079" s="83"/>
      <c r="B1079" s="208"/>
      <c r="C1079" s="233" t="s">
        <v>2644</v>
      </c>
      <c r="D1079" s="205">
        <v>0</v>
      </c>
    </row>
    <row r="1080" spans="1:4" ht="14.25">
      <c r="A1080" s="83"/>
      <c r="B1080" s="208"/>
      <c r="C1080" s="233" t="s">
        <v>2645</v>
      </c>
      <c r="D1080" s="205">
        <v>0</v>
      </c>
    </row>
    <row r="1081" spans="1:4" ht="14.25">
      <c r="A1081" s="83"/>
      <c r="B1081" s="208"/>
      <c r="C1081" s="232" t="s">
        <v>567</v>
      </c>
      <c r="D1081" s="205">
        <v>547</v>
      </c>
    </row>
    <row r="1082" spans="1:4" ht="14.25">
      <c r="A1082" s="83"/>
      <c r="B1082" s="208"/>
      <c r="C1082" s="232" t="s">
        <v>2646</v>
      </c>
      <c r="D1082" s="205">
        <v>157</v>
      </c>
    </row>
    <row r="1083" spans="1:4" ht="14.25">
      <c r="A1083" s="83"/>
      <c r="B1083" s="208"/>
      <c r="C1083" s="233" t="s">
        <v>951</v>
      </c>
      <c r="D1083" s="205">
        <v>0</v>
      </c>
    </row>
    <row r="1084" spans="1:4" ht="14.25">
      <c r="A1084" s="83"/>
      <c r="B1084" s="208"/>
      <c r="C1084" s="233" t="s">
        <v>953</v>
      </c>
      <c r="D1084" s="205">
        <v>157</v>
      </c>
    </row>
    <row r="1085" spans="1:4" ht="14.25">
      <c r="A1085" s="83"/>
      <c r="B1085" s="208"/>
      <c r="C1085" s="233" t="s">
        <v>955</v>
      </c>
      <c r="D1085" s="205">
        <v>0</v>
      </c>
    </row>
    <row r="1086" spans="1:4" ht="14.25">
      <c r="A1086" s="83"/>
      <c r="B1086" s="208"/>
      <c r="C1086" s="233" t="s">
        <v>2647</v>
      </c>
      <c r="D1086" s="205">
        <v>0</v>
      </c>
    </row>
    <row r="1087" spans="1:4" ht="14.25">
      <c r="A1087" s="83"/>
      <c r="B1087" s="208"/>
      <c r="C1087" s="233" t="s">
        <v>2648</v>
      </c>
      <c r="D1087" s="205">
        <v>0</v>
      </c>
    </row>
    <row r="1088" spans="1:4" ht="14.25">
      <c r="A1088" s="83"/>
      <c r="B1088" s="208"/>
      <c r="C1088" s="233" t="s">
        <v>2649</v>
      </c>
      <c r="D1088" s="205">
        <v>0</v>
      </c>
    </row>
    <row r="1089" spans="1:4" ht="14.25">
      <c r="A1089" s="83"/>
      <c r="B1089" s="208"/>
      <c r="C1089" s="233" t="s">
        <v>2650</v>
      </c>
      <c r="D1089" s="205">
        <v>0</v>
      </c>
    </row>
    <row r="1090" spans="1:4" ht="14.25">
      <c r="A1090" s="83"/>
      <c r="B1090" s="208"/>
      <c r="C1090" s="233" t="s">
        <v>2651</v>
      </c>
      <c r="D1090" s="205">
        <v>0</v>
      </c>
    </row>
    <row r="1091" spans="1:4" ht="14.25">
      <c r="A1091" s="83"/>
      <c r="B1091" s="208"/>
      <c r="C1091" s="233" t="s">
        <v>2652</v>
      </c>
      <c r="D1091" s="205">
        <v>0</v>
      </c>
    </row>
    <row r="1092" spans="1:4" ht="14.25">
      <c r="A1092" s="83"/>
      <c r="B1092" s="208"/>
      <c r="C1092" s="232" t="s">
        <v>2653</v>
      </c>
      <c r="D1092" s="205">
        <v>234</v>
      </c>
    </row>
    <row r="1093" spans="1:4" ht="14.25">
      <c r="A1093" s="83"/>
      <c r="B1093" s="208"/>
      <c r="C1093" s="233" t="s">
        <v>951</v>
      </c>
      <c r="D1093" s="205">
        <v>217</v>
      </c>
    </row>
    <row r="1094" spans="1:4" ht="14.25">
      <c r="A1094" s="83"/>
      <c r="B1094" s="208"/>
      <c r="C1094" s="233" t="s">
        <v>953</v>
      </c>
      <c r="D1094" s="205">
        <v>12</v>
      </c>
    </row>
    <row r="1095" spans="1:4" ht="14.25">
      <c r="A1095" s="83"/>
      <c r="B1095" s="208"/>
      <c r="C1095" s="233" t="s">
        <v>955</v>
      </c>
      <c r="D1095" s="205">
        <v>0</v>
      </c>
    </row>
    <row r="1096" spans="1:4" ht="14.25">
      <c r="A1096" s="83"/>
      <c r="B1096" s="208"/>
      <c r="C1096" s="233" t="s">
        <v>2654</v>
      </c>
      <c r="D1096" s="205">
        <v>0</v>
      </c>
    </row>
    <row r="1097" spans="1:4" ht="14.25">
      <c r="A1097" s="83"/>
      <c r="B1097" s="208"/>
      <c r="C1097" s="233" t="s">
        <v>2655</v>
      </c>
      <c r="D1097" s="205">
        <v>0</v>
      </c>
    </row>
    <row r="1098" spans="1:4" ht="14.25">
      <c r="A1098" s="83"/>
      <c r="B1098" s="208"/>
      <c r="C1098" s="233" t="s">
        <v>2656</v>
      </c>
      <c r="D1098" s="205">
        <v>0</v>
      </c>
    </row>
    <row r="1099" spans="1:4" ht="14.25">
      <c r="A1099" s="83"/>
      <c r="B1099" s="208"/>
      <c r="C1099" s="233" t="s">
        <v>2657</v>
      </c>
      <c r="D1099" s="205">
        <v>0</v>
      </c>
    </row>
    <row r="1100" spans="1:4" ht="14.25">
      <c r="A1100" s="83"/>
      <c r="B1100" s="208"/>
      <c r="C1100" s="233" t="s">
        <v>0</v>
      </c>
      <c r="D1100" s="205">
        <v>0</v>
      </c>
    </row>
    <row r="1101" spans="1:4" ht="14.25">
      <c r="A1101" s="83"/>
      <c r="B1101" s="208"/>
      <c r="C1101" s="233" t="s">
        <v>1</v>
      </c>
      <c r="D1101" s="205">
        <v>0</v>
      </c>
    </row>
    <row r="1102" spans="1:4" ht="14.25">
      <c r="A1102" s="83"/>
      <c r="B1102" s="208"/>
      <c r="C1102" s="233" t="s">
        <v>2</v>
      </c>
      <c r="D1102" s="205">
        <v>0</v>
      </c>
    </row>
    <row r="1103" spans="1:4" ht="14.25">
      <c r="A1103" s="83"/>
      <c r="B1103" s="208"/>
      <c r="C1103" s="233" t="s">
        <v>3</v>
      </c>
      <c r="D1103" s="205">
        <v>0</v>
      </c>
    </row>
    <row r="1104" spans="1:4" ht="14.25">
      <c r="A1104" s="83"/>
      <c r="B1104" s="208"/>
      <c r="C1104" s="233" t="s">
        <v>4</v>
      </c>
      <c r="D1104" s="205">
        <v>0</v>
      </c>
    </row>
    <row r="1105" spans="1:4" ht="14.25">
      <c r="A1105" s="83"/>
      <c r="B1105" s="208"/>
      <c r="C1105" s="233" t="s">
        <v>5</v>
      </c>
      <c r="D1105" s="205">
        <v>0</v>
      </c>
    </row>
    <row r="1106" spans="1:4" ht="14.25">
      <c r="A1106" s="83"/>
      <c r="B1106" s="208"/>
      <c r="C1106" s="233" t="s">
        <v>6</v>
      </c>
      <c r="D1106" s="205">
        <v>0</v>
      </c>
    </row>
    <row r="1107" spans="1:4" ht="14.25">
      <c r="A1107" s="83"/>
      <c r="B1107" s="208"/>
      <c r="C1107" s="233" t="s">
        <v>7</v>
      </c>
      <c r="D1107" s="205">
        <v>5</v>
      </c>
    </row>
    <row r="1108" spans="1:4" ht="14.25">
      <c r="A1108" s="83"/>
      <c r="B1108" s="208"/>
      <c r="C1108" s="232" t="s">
        <v>8</v>
      </c>
      <c r="D1108" s="205">
        <v>0</v>
      </c>
    </row>
    <row r="1109" spans="1:4" ht="14.25">
      <c r="A1109" s="83"/>
      <c r="B1109" s="208"/>
      <c r="C1109" s="233" t="s">
        <v>951</v>
      </c>
      <c r="D1109" s="205">
        <v>0</v>
      </c>
    </row>
    <row r="1110" spans="1:4" ht="14.25">
      <c r="A1110" s="83"/>
      <c r="B1110" s="208"/>
      <c r="C1110" s="233" t="s">
        <v>953</v>
      </c>
      <c r="D1110" s="205">
        <v>0</v>
      </c>
    </row>
    <row r="1111" spans="1:4" ht="14.25">
      <c r="A1111" s="83"/>
      <c r="B1111" s="208"/>
      <c r="C1111" s="233" t="s">
        <v>955</v>
      </c>
      <c r="D1111" s="205">
        <v>0</v>
      </c>
    </row>
    <row r="1112" spans="1:4" ht="14.25">
      <c r="A1112" s="83"/>
      <c r="B1112" s="208"/>
      <c r="C1112" s="233" t="s">
        <v>9</v>
      </c>
      <c r="D1112" s="205">
        <v>0</v>
      </c>
    </row>
    <row r="1113" spans="1:4" ht="14.25">
      <c r="A1113" s="83"/>
      <c r="B1113" s="208"/>
      <c r="C1113" s="232" t="s">
        <v>10</v>
      </c>
      <c r="D1113" s="205">
        <v>0</v>
      </c>
    </row>
    <row r="1114" spans="1:4" ht="14.25">
      <c r="A1114" s="83"/>
      <c r="B1114" s="208"/>
      <c r="C1114" s="233" t="s">
        <v>951</v>
      </c>
      <c r="D1114" s="205">
        <v>0</v>
      </c>
    </row>
    <row r="1115" spans="1:4" ht="14.25">
      <c r="A1115" s="83"/>
      <c r="B1115" s="208"/>
      <c r="C1115" s="233" t="s">
        <v>953</v>
      </c>
      <c r="D1115" s="205">
        <v>0</v>
      </c>
    </row>
    <row r="1116" spans="1:4" ht="14.25">
      <c r="A1116" s="83"/>
      <c r="B1116" s="208"/>
      <c r="C1116" s="233" t="s">
        <v>955</v>
      </c>
      <c r="D1116" s="205">
        <v>0</v>
      </c>
    </row>
    <row r="1117" spans="1:4" ht="14.25">
      <c r="A1117" s="83"/>
      <c r="B1117" s="208"/>
      <c r="C1117" s="233" t="s">
        <v>11</v>
      </c>
      <c r="D1117" s="205">
        <v>0</v>
      </c>
    </row>
    <row r="1118" spans="1:4" ht="14.25">
      <c r="A1118" s="83"/>
      <c r="B1118" s="208"/>
      <c r="C1118" s="233" t="s">
        <v>12</v>
      </c>
      <c r="D1118" s="205">
        <v>0</v>
      </c>
    </row>
    <row r="1119" spans="1:4" ht="14.25">
      <c r="A1119" s="83"/>
      <c r="B1119" s="208"/>
      <c r="C1119" s="233" t="s">
        <v>13</v>
      </c>
      <c r="D1119" s="205">
        <v>0</v>
      </c>
    </row>
    <row r="1120" spans="1:4" ht="14.25">
      <c r="A1120" s="83"/>
      <c r="B1120" s="208"/>
      <c r="C1120" s="233" t="s">
        <v>14</v>
      </c>
      <c r="D1120" s="205">
        <v>0</v>
      </c>
    </row>
    <row r="1121" spans="1:4" ht="14.25">
      <c r="A1121" s="83"/>
      <c r="B1121" s="208"/>
      <c r="C1121" s="233" t="s">
        <v>15</v>
      </c>
      <c r="D1121" s="205">
        <v>0</v>
      </c>
    </row>
    <row r="1122" spans="1:4" ht="14.25">
      <c r="A1122" s="83"/>
      <c r="B1122" s="208"/>
      <c r="C1122" s="233" t="s">
        <v>16</v>
      </c>
      <c r="D1122" s="205">
        <v>0</v>
      </c>
    </row>
    <row r="1123" spans="1:4" ht="14.25">
      <c r="A1123" s="83"/>
      <c r="B1123" s="208"/>
      <c r="C1123" s="233" t="s">
        <v>17</v>
      </c>
      <c r="D1123" s="205">
        <v>0</v>
      </c>
    </row>
    <row r="1124" spans="1:4" ht="14.25">
      <c r="A1124" s="83"/>
      <c r="B1124" s="208"/>
      <c r="C1124" s="233" t="s">
        <v>2621</v>
      </c>
      <c r="D1124" s="205">
        <v>0</v>
      </c>
    </row>
    <row r="1125" spans="1:4" ht="14.25">
      <c r="A1125" s="83"/>
      <c r="B1125" s="208"/>
      <c r="C1125" s="233" t="s">
        <v>18</v>
      </c>
      <c r="D1125" s="205">
        <v>0</v>
      </c>
    </row>
    <row r="1126" spans="1:4" ht="14.25">
      <c r="A1126" s="83"/>
      <c r="B1126" s="208"/>
      <c r="C1126" s="233" t="s">
        <v>19</v>
      </c>
      <c r="D1126" s="205">
        <v>0</v>
      </c>
    </row>
    <row r="1127" spans="1:4" ht="14.25">
      <c r="A1127" s="83"/>
      <c r="B1127" s="208"/>
      <c r="C1127" s="232" t="s">
        <v>20</v>
      </c>
      <c r="D1127" s="205">
        <v>128</v>
      </c>
    </row>
    <row r="1128" spans="1:4" ht="14.25">
      <c r="A1128" s="83"/>
      <c r="B1128" s="208"/>
      <c r="C1128" s="233" t="s">
        <v>951</v>
      </c>
      <c r="D1128" s="205">
        <v>119</v>
      </c>
    </row>
    <row r="1129" spans="1:4" ht="14.25">
      <c r="A1129" s="83"/>
      <c r="B1129" s="208"/>
      <c r="C1129" s="233" t="s">
        <v>953</v>
      </c>
      <c r="D1129" s="205">
        <v>9</v>
      </c>
    </row>
    <row r="1130" spans="1:4" ht="14.25">
      <c r="A1130" s="83"/>
      <c r="B1130" s="208"/>
      <c r="C1130" s="233" t="s">
        <v>955</v>
      </c>
      <c r="D1130" s="205">
        <v>0</v>
      </c>
    </row>
    <row r="1131" spans="1:4" ht="14.25">
      <c r="A1131" s="83"/>
      <c r="B1131" s="208"/>
      <c r="C1131" s="233" t="s">
        <v>21</v>
      </c>
      <c r="D1131" s="205">
        <v>0</v>
      </c>
    </row>
    <row r="1132" spans="1:4" ht="14.25">
      <c r="A1132" s="83"/>
      <c r="B1132" s="208"/>
      <c r="C1132" s="233" t="s">
        <v>22</v>
      </c>
      <c r="D1132" s="205">
        <v>0</v>
      </c>
    </row>
    <row r="1133" spans="1:4" ht="14.25">
      <c r="A1133" s="83"/>
      <c r="B1133" s="208"/>
      <c r="C1133" s="233" t="s">
        <v>23</v>
      </c>
      <c r="D1133" s="205">
        <v>0</v>
      </c>
    </row>
    <row r="1134" spans="1:4" ht="14.25">
      <c r="A1134" s="83"/>
      <c r="B1134" s="208"/>
      <c r="C1134" s="233" t="s">
        <v>24</v>
      </c>
      <c r="D1134" s="205">
        <v>0</v>
      </c>
    </row>
    <row r="1135" spans="1:4" ht="14.25">
      <c r="A1135" s="83"/>
      <c r="B1135" s="208"/>
      <c r="C1135" s="233" t="s">
        <v>25</v>
      </c>
      <c r="D1135" s="205">
        <v>0</v>
      </c>
    </row>
    <row r="1136" spans="1:4" ht="14.25">
      <c r="A1136" s="83"/>
      <c r="B1136" s="208"/>
      <c r="C1136" s="232" t="s">
        <v>26</v>
      </c>
      <c r="D1136" s="205">
        <v>0</v>
      </c>
    </row>
    <row r="1137" spans="1:4" ht="14.25">
      <c r="A1137" s="83"/>
      <c r="B1137" s="208"/>
      <c r="C1137" s="233" t="s">
        <v>951</v>
      </c>
      <c r="D1137" s="205">
        <v>0</v>
      </c>
    </row>
    <row r="1138" spans="1:4" ht="14.25">
      <c r="A1138" s="83"/>
      <c r="B1138" s="208"/>
      <c r="C1138" s="233" t="s">
        <v>953</v>
      </c>
      <c r="D1138" s="205">
        <v>0</v>
      </c>
    </row>
    <row r="1139" spans="1:4" ht="14.25">
      <c r="A1139" s="83"/>
      <c r="B1139" s="208"/>
      <c r="C1139" s="233" t="s">
        <v>955</v>
      </c>
      <c r="D1139" s="205">
        <v>0</v>
      </c>
    </row>
    <row r="1140" spans="1:4" ht="14.25">
      <c r="A1140" s="83"/>
      <c r="B1140" s="208"/>
      <c r="C1140" s="233" t="s">
        <v>27</v>
      </c>
      <c r="D1140" s="205">
        <v>0</v>
      </c>
    </row>
    <row r="1141" spans="1:4" ht="14.25">
      <c r="A1141" s="83"/>
      <c r="B1141" s="208"/>
      <c r="C1141" s="233" t="s">
        <v>28</v>
      </c>
      <c r="D1141" s="205">
        <v>0</v>
      </c>
    </row>
    <row r="1142" spans="1:4" ht="14.25">
      <c r="A1142" s="83"/>
      <c r="B1142" s="208"/>
      <c r="C1142" s="233" t="s">
        <v>29</v>
      </c>
      <c r="D1142" s="205">
        <v>0</v>
      </c>
    </row>
    <row r="1143" spans="1:4" ht="14.25">
      <c r="A1143" s="83"/>
      <c r="B1143" s="208"/>
      <c r="C1143" s="232" t="s">
        <v>30</v>
      </c>
      <c r="D1143" s="205">
        <v>23</v>
      </c>
    </row>
    <row r="1144" spans="1:4" ht="14.25">
      <c r="A1144" s="83"/>
      <c r="B1144" s="208"/>
      <c r="C1144" s="233" t="s">
        <v>951</v>
      </c>
      <c r="D1144" s="205">
        <v>0</v>
      </c>
    </row>
    <row r="1145" spans="1:4" ht="14.25">
      <c r="A1145" s="83"/>
      <c r="B1145" s="208"/>
      <c r="C1145" s="233" t="s">
        <v>953</v>
      </c>
      <c r="D1145" s="205">
        <v>0</v>
      </c>
    </row>
    <row r="1146" spans="1:4" ht="14.25">
      <c r="A1146" s="83"/>
      <c r="B1146" s="208"/>
      <c r="C1146" s="233" t="s">
        <v>955</v>
      </c>
      <c r="D1146" s="205">
        <v>0</v>
      </c>
    </row>
    <row r="1147" spans="1:4" ht="14.25">
      <c r="A1147" s="83"/>
      <c r="B1147" s="208"/>
      <c r="C1147" s="233" t="s">
        <v>31</v>
      </c>
      <c r="D1147" s="205">
        <v>0</v>
      </c>
    </row>
    <row r="1148" spans="1:4" ht="14.25">
      <c r="A1148" s="83"/>
      <c r="B1148" s="208"/>
      <c r="C1148" s="233" t="s">
        <v>32</v>
      </c>
      <c r="D1148" s="205">
        <v>0</v>
      </c>
    </row>
    <row r="1149" spans="1:4" ht="14.25">
      <c r="A1149" s="83"/>
      <c r="B1149" s="208"/>
      <c r="C1149" s="233" t="s">
        <v>33</v>
      </c>
      <c r="D1149" s="205">
        <v>23</v>
      </c>
    </row>
    <row r="1150" spans="1:4" ht="14.25">
      <c r="A1150" s="83"/>
      <c r="B1150" s="208"/>
      <c r="C1150" s="232" t="s">
        <v>34</v>
      </c>
      <c r="D1150" s="205">
        <v>5</v>
      </c>
    </row>
    <row r="1151" spans="1:4" ht="14.25">
      <c r="A1151" s="83"/>
      <c r="B1151" s="208"/>
      <c r="C1151" s="233" t="s">
        <v>35</v>
      </c>
      <c r="D1151" s="205">
        <v>0</v>
      </c>
    </row>
    <row r="1152" spans="1:4" ht="14.25">
      <c r="A1152" s="83"/>
      <c r="B1152" s="208"/>
      <c r="C1152" s="233" t="s">
        <v>36</v>
      </c>
      <c r="D1152" s="205">
        <v>0</v>
      </c>
    </row>
    <row r="1153" spans="1:4" ht="14.25">
      <c r="A1153" s="83"/>
      <c r="B1153" s="208"/>
      <c r="C1153" s="233" t="s">
        <v>37</v>
      </c>
      <c r="D1153" s="205">
        <v>0</v>
      </c>
    </row>
    <row r="1154" spans="1:4" ht="14.25">
      <c r="A1154" s="83"/>
      <c r="B1154" s="208"/>
      <c r="C1154" s="233" t="s">
        <v>38</v>
      </c>
      <c r="D1154" s="205">
        <v>0</v>
      </c>
    </row>
    <row r="1155" spans="1:4" ht="14.25">
      <c r="A1155" s="83"/>
      <c r="B1155" s="208"/>
      <c r="C1155" s="233" t="s">
        <v>39</v>
      </c>
      <c r="D1155" s="205">
        <v>0</v>
      </c>
    </row>
    <row r="1156" spans="1:4" ht="14.25">
      <c r="A1156" s="83"/>
      <c r="B1156" s="208"/>
      <c r="C1156" s="233" t="s">
        <v>40</v>
      </c>
      <c r="D1156" s="205">
        <v>5</v>
      </c>
    </row>
    <row r="1157" spans="1:4" ht="14.25">
      <c r="A1157" s="83"/>
      <c r="B1157" s="208"/>
      <c r="C1157" s="232" t="s">
        <v>568</v>
      </c>
      <c r="D1157" s="205">
        <v>644</v>
      </c>
    </row>
    <row r="1158" spans="1:4" ht="14.25">
      <c r="A1158" s="83"/>
      <c r="B1158" s="208"/>
      <c r="C1158" s="232" t="s">
        <v>41</v>
      </c>
      <c r="D1158" s="205">
        <v>461</v>
      </c>
    </row>
    <row r="1159" spans="1:4" ht="14.25">
      <c r="A1159" s="83"/>
      <c r="B1159" s="208"/>
      <c r="C1159" s="233" t="s">
        <v>951</v>
      </c>
      <c r="D1159" s="205">
        <v>0</v>
      </c>
    </row>
    <row r="1160" spans="1:4" ht="14.25">
      <c r="A1160" s="83"/>
      <c r="B1160" s="208"/>
      <c r="C1160" s="233" t="s">
        <v>953</v>
      </c>
      <c r="D1160" s="205">
        <v>0</v>
      </c>
    </row>
    <row r="1161" spans="1:4" ht="14.25">
      <c r="A1161" s="83"/>
      <c r="B1161" s="208"/>
      <c r="C1161" s="233" t="s">
        <v>955</v>
      </c>
      <c r="D1161" s="205">
        <v>0</v>
      </c>
    </row>
    <row r="1162" spans="1:4" ht="14.25">
      <c r="A1162" s="83"/>
      <c r="B1162" s="208"/>
      <c r="C1162" s="233" t="s">
        <v>42</v>
      </c>
      <c r="D1162" s="205">
        <v>0</v>
      </c>
    </row>
    <row r="1163" spans="1:4" ht="14.25">
      <c r="A1163" s="83"/>
      <c r="B1163" s="208"/>
      <c r="C1163" s="233" t="s">
        <v>43</v>
      </c>
      <c r="D1163" s="205">
        <v>0</v>
      </c>
    </row>
    <row r="1164" spans="1:4" ht="14.25">
      <c r="A1164" s="83"/>
      <c r="B1164" s="208"/>
      <c r="C1164" s="233" t="s">
        <v>44</v>
      </c>
      <c r="D1164" s="205">
        <v>0</v>
      </c>
    </row>
    <row r="1165" spans="1:4" ht="14.25">
      <c r="A1165" s="83"/>
      <c r="B1165" s="208"/>
      <c r="C1165" s="233" t="s">
        <v>45</v>
      </c>
      <c r="D1165" s="205">
        <v>261</v>
      </c>
    </row>
    <row r="1166" spans="1:4" ht="14.25">
      <c r="A1166" s="83"/>
      <c r="B1166" s="208"/>
      <c r="C1166" s="233" t="s">
        <v>969</v>
      </c>
      <c r="D1166" s="205">
        <v>115</v>
      </c>
    </row>
    <row r="1167" spans="1:4" ht="14.25">
      <c r="A1167" s="83"/>
      <c r="B1167" s="208"/>
      <c r="C1167" s="233" t="s">
        <v>46</v>
      </c>
      <c r="D1167" s="205">
        <v>85</v>
      </c>
    </row>
    <row r="1168" spans="1:4" ht="14.25">
      <c r="A1168" s="83"/>
      <c r="B1168" s="208"/>
      <c r="C1168" s="232" t="s">
        <v>47</v>
      </c>
      <c r="D1168" s="205">
        <v>171</v>
      </c>
    </row>
    <row r="1169" spans="1:4" ht="14.25">
      <c r="A1169" s="83"/>
      <c r="B1169" s="208"/>
      <c r="C1169" s="233" t="s">
        <v>951</v>
      </c>
      <c r="D1169" s="205">
        <v>55</v>
      </c>
    </row>
    <row r="1170" spans="1:4" ht="14.25">
      <c r="A1170" s="83"/>
      <c r="B1170" s="208"/>
      <c r="C1170" s="233" t="s">
        <v>953</v>
      </c>
      <c r="D1170" s="205">
        <v>66</v>
      </c>
    </row>
    <row r="1171" spans="1:4" ht="14.25">
      <c r="A1171" s="83"/>
      <c r="B1171" s="208"/>
      <c r="C1171" s="233" t="s">
        <v>955</v>
      </c>
      <c r="D1171" s="205">
        <v>0</v>
      </c>
    </row>
    <row r="1172" spans="1:4" ht="14.25">
      <c r="A1172" s="83"/>
      <c r="B1172" s="208"/>
      <c r="C1172" s="233" t="s">
        <v>48</v>
      </c>
      <c r="D1172" s="205">
        <v>13</v>
      </c>
    </row>
    <row r="1173" spans="1:4" ht="14.25">
      <c r="A1173" s="83"/>
      <c r="B1173" s="208"/>
      <c r="C1173" s="233" t="s">
        <v>49</v>
      </c>
      <c r="D1173" s="205">
        <v>0</v>
      </c>
    </row>
    <row r="1174" spans="1:4" ht="14.25">
      <c r="A1174" s="83"/>
      <c r="B1174" s="208"/>
      <c r="C1174" s="233" t="s">
        <v>50</v>
      </c>
      <c r="D1174" s="205">
        <v>37</v>
      </c>
    </row>
    <row r="1175" spans="1:4" ht="14.25">
      <c r="A1175" s="83"/>
      <c r="B1175" s="208"/>
      <c r="C1175" s="232" t="s">
        <v>51</v>
      </c>
      <c r="D1175" s="205">
        <v>0</v>
      </c>
    </row>
    <row r="1176" spans="1:4" ht="14.25">
      <c r="A1176" s="83"/>
      <c r="B1176" s="208"/>
      <c r="C1176" s="233" t="s">
        <v>951</v>
      </c>
      <c r="D1176" s="205">
        <v>0</v>
      </c>
    </row>
    <row r="1177" spans="1:4" ht="14.25">
      <c r="A1177" s="83"/>
      <c r="B1177" s="208"/>
      <c r="C1177" s="233" t="s">
        <v>953</v>
      </c>
      <c r="D1177" s="205">
        <v>0</v>
      </c>
    </row>
    <row r="1178" spans="1:4" ht="14.25">
      <c r="A1178" s="83"/>
      <c r="B1178" s="208"/>
      <c r="C1178" s="233" t="s">
        <v>955</v>
      </c>
      <c r="D1178" s="205">
        <v>0</v>
      </c>
    </row>
    <row r="1179" spans="1:4" ht="14.25">
      <c r="A1179" s="83"/>
      <c r="B1179" s="208"/>
      <c r="C1179" s="233" t="s">
        <v>52</v>
      </c>
      <c r="D1179" s="205">
        <v>0</v>
      </c>
    </row>
    <row r="1180" spans="1:4" ht="14.25">
      <c r="A1180" s="83"/>
      <c r="B1180" s="208"/>
      <c r="C1180" s="233" t="s">
        <v>53</v>
      </c>
      <c r="D1180" s="205">
        <v>0</v>
      </c>
    </row>
    <row r="1181" spans="1:4" ht="14.25">
      <c r="A1181" s="83"/>
      <c r="B1181" s="208"/>
      <c r="C1181" s="232" t="s">
        <v>54</v>
      </c>
      <c r="D1181" s="205">
        <v>12</v>
      </c>
    </row>
    <row r="1182" spans="1:4" ht="14.25">
      <c r="A1182" s="83"/>
      <c r="B1182" s="208"/>
      <c r="C1182" s="233" t="s">
        <v>55</v>
      </c>
      <c r="D1182" s="205">
        <v>0</v>
      </c>
    </row>
    <row r="1183" spans="1:4" ht="14.25">
      <c r="A1183" s="83"/>
      <c r="B1183" s="208"/>
      <c r="C1183" s="234" t="s">
        <v>56</v>
      </c>
      <c r="D1183" s="205">
        <v>12</v>
      </c>
    </row>
    <row r="1184" spans="1:4" ht="14.25">
      <c r="A1184" s="83"/>
      <c r="B1184" s="208"/>
      <c r="C1184" s="232" t="s">
        <v>569</v>
      </c>
      <c r="D1184" s="205">
        <v>70</v>
      </c>
    </row>
    <row r="1185" spans="1:4" ht="14.25">
      <c r="A1185" s="83"/>
      <c r="B1185" s="208"/>
      <c r="C1185" s="232" t="s">
        <v>57</v>
      </c>
      <c r="D1185" s="205">
        <v>0</v>
      </c>
    </row>
    <row r="1186" spans="1:4" ht="14.25">
      <c r="A1186" s="83"/>
      <c r="B1186" s="208"/>
      <c r="C1186" s="233" t="s">
        <v>951</v>
      </c>
      <c r="D1186" s="205">
        <v>0</v>
      </c>
    </row>
    <row r="1187" spans="1:4" ht="14.25">
      <c r="A1187" s="83"/>
      <c r="B1187" s="208"/>
      <c r="C1187" s="233" t="s">
        <v>953</v>
      </c>
      <c r="D1187" s="205">
        <v>0</v>
      </c>
    </row>
    <row r="1188" spans="1:4" ht="14.25">
      <c r="A1188" s="83"/>
      <c r="B1188" s="208"/>
      <c r="C1188" s="233" t="s">
        <v>955</v>
      </c>
      <c r="D1188" s="205">
        <v>0</v>
      </c>
    </row>
    <row r="1189" spans="1:4" ht="14.25">
      <c r="A1189" s="83"/>
      <c r="B1189" s="208"/>
      <c r="C1189" s="233" t="s">
        <v>58</v>
      </c>
      <c r="D1189" s="205">
        <v>0</v>
      </c>
    </row>
    <row r="1190" spans="1:4" ht="14.25">
      <c r="A1190" s="83"/>
      <c r="B1190" s="208"/>
      <c r="C1190" s="233" t="s">
        <v>969</v>
      </c>
      <c r="D1190" s="205">
        <v>0</v>
      </c>
    </row>
    <row r="1191" spans="1:4" ht="14.25">
      <c r="A1191" s="83"/>
      <c r="B1191" s="208"/>
      <c r="C1191" s="233" t="s">
        <v>59</v>
      </c>
      <c r="D1191" s="205">
        <v>0</v>
      </c>
    </row>
    <row r="1192" spans="1:4" ht="14.25">
      <c r="A1192" s="83"/>
      <c r="B1192" s="208"/>
      <c r="C1192" s="232" t="s">
        <v>60</v>
      </c>
      <c r="D1192" s="205">
        <v>0</v>
      </c>
    </row>
    <row r="1193" spans="1:4" ht="14.25">
      <c r="A1193" s="83"/>
      <c r="B1193" s="208"/>
      <c r="C1193" s="233" t="s">
        <v>61</v>
      </c>
      <c r="D1193" s="205">
        <v>0</v>
      </c>
    </row>
    <row r="1194" spans="1:4" ht="14.25">
      <c r="A1194" s="83"/>
      <c r="B1194" s="208"/>
      <c r="C1194" s="233" t="s">
        <v>62</v>
      </c>
      <c r="D1194" s="205">
        <v>0</v>
      </c>
    </row>
    <row r="1195" spans="1:4" ht="14.25">
      <c r="A1195" s="83"/>
      <c r="B1195" s="208"/>
      <c r="C1195" s="233" t="s">
        <v>63</v>
      </c>
      <c r="D1195" s="205">
        <v>0</v>
      </c>
    </row>
    <row r="1196" spans="1:4" ht="14.25">
      <c r="A1196" s="83"/>
      <c r="B1196" s="208"/>
      <c r="C1196" s="233" t="s">
        <v>64</v>
      </c>
      <c r="D1196" s="205">
        <v>0</v>
      </c>
    </row>
    <row r="1197" spans="1:4" ht="14.25">
      <c r="A1197" s="83"/>
      <c r="B1197" s="208"/>
      <c r="C1197" s="233" t="s">
        <v>65</v>
      </c>
      <c r="D1197" s="205">
        <v>0</v>
      </c>
    </row>
    <row r="1198" spans="1:4" ht="14.25">
      <c r="A1198" s="83"/>
      <c r="B1198" s="208"/>
      <c r="C1198" s="233" t="s">
        <v>66</v>
      </c>
      <c r="D1198" s="205">
        <v>0</v>
      </c>
    </row>
    <row r="1199" spans="1:4" ht="14.25">
      <c r="A1199" s="83"/>
      <c r="B1199" s="208"/>
      <c r="C1199" s="233" t="s">
        <v>67</v>
      </c>
      <c r="D1199" s="205">
        <v>0</v>
      </c>
    </row>
    <row r="1200" spans="1:4" ht="14.25">
      <c r="A1200" s="83"/>
      <c r="B1200" s="208"/>
      <c r="C1200" s="233" t="s">
        <v>68</v>
      </c>
      <c r="D1200" s="205">
        <v>0</v>
      </c>
    </row>
    <row r="1201" spans="1:4" ht="14.25">
      <c r="A1201" s="83"/>
      <c r="B1201" s="208"/>
      <c r="C1201" s="233" t="s">
        <v>69</v>
      </c>
      <c r="D1201" s="205">
        <v>0</v>
      </c>
    </row>
    <row r="1202" spans="1:4" ht="14.25">
      <c r="A1202" s="83"/>
      <c r="B1202" s="208"/>
      <c r="C1202" s="232" t="s">
        <v>70</v>
      </c>
      <c r="D1202" s="205">
        <v>70</v>
      </c>
    </row>
    <row r="1203" spans="1:4" ht="14.25">
      <c r="A1203" s="83"/>
      <c r="B1203" s="208"/>
      <c r="C1203" s="233" t="s">
        <v>71</v>
      </c>
      <c r="D1203" s="205">
        <v>0</v>
      </c>
    </row>
    <row r="1204" spans="1:4" ht="14.25">
      <c r="A1204" s="83"/>
      <c r="B1204" s="208"/>
      <c r="C1204" s="233" t="s">
        <v>72</v>
      </c>
      <c r="D1204" s="205">
        <v>0</v>
      </c>
    </row>
    <row r="1205" spans="1:4" ht="14.25">
      <c r="A1205" s="83"/>
      <c r="B1205" s="208"/>
      <c r="C1205" s="233" t="s">
        <v>73</v>
      </c>
      <c r="D1205" s="205">
        <v>0</v>
      </c>
    </row>
    <row r="1206" spans="1:4" ht="14.25">
      <c r="A1206" s="83"/>
      <c r="B1206" s="208"/>
      <c r="C1206" s="233" t="s">
        <v>74</v>
      </c>
      <c r="D1206" s="205">
        <v>0</v>
      </c>
    </row>
    <row r="1207" spans="1:4" ht="14.25">
      <c r="A1207" s="83"/>
      <c r="B1207" s="208"/>
      <c r="C1207" s="233" t="s">
        <v>75</v>
      </c>
      <c r="D1207" s="205">
        <v>70</v>
      </c>
    </row>
    <row r="1208" spans="1:4" ht="14.25">
      <c r="A1208" s="83"/>
      <c r="B1208" s="208"/>
      <c r="C1208" s="232" t="s">
        <v>76</v>
      </c>
      <c r="D1208" s="205">
        <v>0</v>
      </c>
    </row>
    <row r="1209" spans="1:4" ht="14.25">
      <c r="A1209" s="83"/>
      <c r="B1209" s="208"/>
      <c r="C1209" s="233" t="s">
        <v>77</v>
      </c>
      <c r="D1209" s="205">
        <v>0</v>
      </c>
    </row>
    <row r="1210" spans="1:4" ht="14.25">
      <c r="A1210" s="83"/>
      <c r="B1210" s="208"/>
      <c r="C1210" s="233" t="s">
        <v>78</v>
      </c>
      <c r="D1210" s="205">
        <v>0</v>
      </c>
    </row>
    <row r="1211" spans="1:4" ht="14.25">
      <c r="A1211" s="83"/>
      <c r="B1211" s="208"/>
      <c r="C1211" s="235" t="s">
        <v>79</v>
      </c>
      <c r="D1211" s="205">
        <v>0</v>
      </c>
    </row>
    <row r="1212" spans="1:4" ht="14.25">
      <c r="A1212" s="83"/>
      <c r="B1212" s="208"/>
      <c r="C1212" s="240" t="s">
        <v>80</v>
      </c>
      <c r="D1212" s="205">
        <v>0</v>
      </c>
    </row>
    <row r="1213" spans="1:4" ht="14.25">
      <c r="A1213" s="83"/>
      <c r="B1213" s="208"/>
      <c r="C1213" s="232" t="s">
        <v>81</v>
      </c>
      <c r="D1213" s="205">
        <v>0</v>
      </c>
    </row>
    <row r="1214" spans="1:4" ht="14.25">
      <c r="A1214" s="83"/>
      <c r="B1214" s="208"/>
      <c r="C1214" s="232" t="s">
        <v>82</v>
      </c>
      <c r="D1214" s="205">
        <v>0</v>
      </c>
    </row>
    <row r="1215" spans="1:4" ht="14.25">
      <c r="A1215" s="83"/>
      <c r="B1215" s="208"/>
      <c r="C1215" s="232" t="s">
        <v>83</v>
      </c>
      <c r="D1215" s="205">
        <v>0</v>
      </c>
    </row>
    <row r="1216" spans="1:4" ht="14.25">
      <c r="A1216" s="83"/>
      <c r="B1216" s="208"/>
      <c r="C1216" s="232" t="s">
        <v>84</v>
      </c>
      <c r="D1216" s="205">
        <v>0</v>
      </c>
    </row>
    <row r="1217" spans="1:4" ht="14.25">
      <c r="A1217" s="83"/>
      <c r="B1217" s="208"/>
      <c r="C1217" s="232" t="s">
        <v>85</v>
      </c>
      <c r="D1217" s="205">
        <v>0</v>
      </c>
    </row>
    <row r="1218" spans="1:4" ht="14.25">
      <c r="A1218" s="83"/>
      <c r="B1218" s="208"/>
      <c r="C1218" s="232" t="s">
        <v>86</v>
      </c>
      <c r="D1218" s="205">
        <v>0</v>
      </c>
    </row>
    <row r="1219" spans="1:4" ht="14.25">
      <c r="A1219" s="83"/>
      <c r="B1219" s="208"/>
      <c r="C1219" s="232" t="s">
        <v>2372</v>
      </c>
      <c r="D1219" s="205">
        <v>0</v>
      </c>
    </row>
    <row r="1220" spans="1:4" ht="14.25">
      <c r="A1220" s="83"/>
      <c r="B1220" s="208"/>
      <c r="C1220" s="232" t="s">
        <v>87</v>
      </c>
      <c r="D1220" s="205">
        <v>0</v>
      </c>
    </row>
    <row r="1221" spans="1:4" ht="14.25">
      <c r="A1221" s="83"/>
      <c r="B1221" s="208"/>
      <c r="C1221" s="232" t="s">
        <v>88</v>
      </c>
      <c r="D1221" s="205">
        <v>0</v>
      </c>
    </row>
    <row r="1222" spans="1:4" ht="14.25">
      <c r="A1222" s="83"/>
      <c r="B1222" s="208"/>
      <c r="C1222" s="232" t="s">
        <v>89</v>
      </c>
      <c r="D1222" s="205">
        <v>0</v>
      </c>
    </row>
    <row r="1223" spans="1:4" ht="14.25">
      <c r="A1223" s="83"/>
      <c r="B1223" s="208"/>
      <c r="C1223" s="232" t="s">
        <v>90</v>
      </c>
      <c r="D1223" s="205">
        <v>842</v>
      </c>
    </row>
    <row r="1224" spans="1:4" ht="14.25">
      <c r="A1224" s="83"/>
      <c r="B1224" s="208"/>
      <c r="C1224" s="232" t="s">
        <v>91</v>
      </c>
      <c r="D1224" s="205">
        <v>763</v>
      </c>
    </row>
    <row r="1225" spans="1:4" ht="14.25">
      <c r="A1225" s="83"/>
      <c r="B1225" s="208"/>
      <c r="C1225" s="233" t="s">
        <v>951</v>
      </c>
      <c r="D1225" s="205">
        <v>529</v>
      </c>
    </row>
    <row r="1226" spans="1:4" ht="14.25">
      <c r="A1226" s="83"/>
      <c r="B1226" s="208"/>
      <c r="C1226" s="233" t="s">
        <v>953</v>
      </c>
      <c r="D1226" s="205">
        <v>5</v>
      </c>
    </row>
    <row r="1227" spans="1:4" ht="14.25">
      <c r="A1227" s="83"/>
      <c r="B1227" s="208"/>
      <c r="C1227" s="233" t="s">
        <v>955</v>
      </c>
      <c r="D1227" s="205">
        <v>0</v>
      </c>
    </row>
    <row r="1228" spans="1:4" ht="14.25">
      <c r="A1228" s="83"/>
      <c r="B1228" s="208"/>
      <c r="C1228" s="233" t="s">
        <v>92</v>
      </c>
      <c r="D1228" s="205">
        <v>0</v>
      </c>
    </row>
    <row r="1229" spans="1:4" ht="14.25">
      <c r="A1229" s="83"/>
      <c r="B1229" s="208"/>
      <c r="C1229" s="233" t="s">
        <v>93</v>
      </c>
      <c r="D1229" s="205">
        <v>0</v>
      </c>
    </row>
    <row r="1230" spans="1:4" ht="14.25">
      <c r="A1230" s="83"/>
      <c r="B1230" s="208"/>
      <c r="C1230" s="233" t="s">
        <v>94</v>
      </c>
      <c r="D1230" s="205">
        <v>66</v>
      </c>
    </row>
    <row r="1231" spans="1:4" ht="14.25">
      <c r="A1231" s="83"/>
      <c r="B1231" s="208"/>
      <c r="C1231" s="233" t="s">
        <v>95</v>
      </c>
      <c r="D1231" s="205">
        <v>0</v>
      </c>
    </row>
    <row r="1232" spans="1:4" ht="14.25">
      <c r="A1232" s="83"/>
      <c r="B1232" s="208"/>
      <c r="C1232" s="233" t="s">
        <v>96</v>
      </c>
      <c r="D1232" s="205">
        <v>0</v>
      </c>
    </row>
    <row r="1233" spans="1:4" ht="14.25">
      <c r="A1233" s="83"/>
      <c r="B1233" s="208"/>
      <c r="C1233" s="233" t="s">
        <v>97</v>
      </c>
      <c r="D1233" s="205">
        <v>0</v>
      </c>
    </row>
    <row r="1234" spans="1:4" ht="14.25">
      <c r="A1234" s="83"/>
      <c r="B1234" s="208"/>
      <c r="C1234" s="233" t="s">
        <v>98</v>
      </c>
      <c r="D1234" s="205">
        <v>0</v>
      </c>
    </row>
    <row r="1235" spans="1:4" ht="14.25">
      <c r="A1235" s="83"/>
      <c r="B1235" s="208"/>
      <c r="C1235" s="233" t="s">
        <v>99</v>
      </c>
      <c r="D1235" s="205">
        <v>40</v>
      </c>
    </row>
    <row r="1236" spans="1:4" ht="14.25">
      <c r="A1236" s="83"/>
      <c r="B1236" s="208"/>
      <c r="C1236" s="233" t="s">
        <v>100</v>
      </c>
      <c r="D1236" s="205">
        <v>0</v>
      </c>
    </row>
    <row r="1237" spans="1:4" ht="14.25">
      <c r="A1237" s="83"/>
      <c r="B1237" s="208"/>
      <c r="C1237" s="233" t="s">
        <v>101</v>
      </c>
      <c r="D1237" s="205">
        <v>0</v>
      </c>
    </row>
    <row r="1238" spans="1:4" ht="14.25">
      <c r="A1238" s="83"/>
      <c r="B1238" s="208"/>
      <c r="C1238" s="233" t="s">
        <v>102</v>
      </c>
      <c r="D1238" s="205">
        <v>0</v>
      </c>
    </row>
    <row r="1239" spans="1:4" ht="14.25">
      <c r="A1239" s="83"/>
      <c r="B1239" s="208"/>
      <c r="C1239" s="233" t="s">
        <v>103</v>
      </c>
      <c r="D1239" s="205">
        <v>0</v>
      </c>
    </row>
    <row r="1240" spans="1:4" ht="14.25">
      <c r="A1240" s="83"/>
      <c r="B1240" s="208"/>
      <c r="C1240" s="233" t="s">
        <v>104</v>
      </c>
      <c r="D1240" s="205">
        <v>0</v>
      </c>
    </row>
    <row r="1241" spans="1:4" ht="14.25">
      <c r="A1241" s="83"/>
      <c r="B1241" s="208"/>
      <c r="C1241" s="233" t="s">
        <v>105</v>
      </c>
      <c r="D1241" s="205">
        <v>0</v>
      </c>
    </row>
    <row r="1242" spans="1:4" ht="14.25">
      <c r="A1242" s="83"/>
      <c r="B1242" s="208"/>
      <c r="C1242" s="233" t="s">
        <v>106</v>
      </c>
      <c r="D1242" s="205">
        <v>17</v>
      </c>
    </row>
    <row r="1243" spans="1:4" ht="14.25">
      <c r="A1243" s="83"/>
      <c r="B1243" s="208"/>
      <c r="C1243" s="233" t="s">
        <v>969</v>
      </c>
      <c r="D1243" s="205">
        <v>106</v>
      </c>
    </row>
    <row r="1244" spans="1:4" ht="14.25">
      <c r="A1244" s="83"/>
      <c r="B1244" s="208"/>
      <c r="C1244" s="233" t="s">
        <v>107</v>
      </c>
      <c r="D1244" s="205">
        <v>0</v>
      </c>
    </row>
    <row r="1245" spans="1:4" ht="14.25">
      <c r="A1245" s="83"/>
      <c r="B1245" s="208"/>
      <c r="C1245" s="232" t="s">
        <v>108</v>
      </c>
      <c r="D1245" s="205">
        <v>0</v>
      </c>
    </row>
    <row r="1246" spans="1:4" ht="14.25">
      <c r="A1246" s="83"/>
      <c r="B1246" s="208"/>
      <c r="C1246" s="233" t="s">
        <v>951</v>
      </c>
      <c r="D1246" s="205">
        <v>0</v>
      </c>
    </row>
    <row r="1247" spans="1:4" ht="14.25">
      <c r="A1247" s="83"/>
      <c r="B1247" s="208"/>
      <c r="C1247" s="233" t="s">
        <v>953</v>
      </c>
      <c r="D1247" s="205">
        <v>0</v>
      </c>
    </row>
    <row r="1248" spans="1:4" ht="14.25">
      <c r="A1248" s="83"/>
      <c r="B1248" s="208"/>
      <c r="C1248" s="233" t="s">
        <v>955</v>
      </c>
      <c r="D1248" s="205">
        <v>0</v>
      </c>
    </row>
    <row r="1249" spans="1:4" ht="14.25">
      <c r="A1249" s="83"/>
      <c r="B1249" s="208"/>
      <c r="C1249" s="233" t="s">
        <v>109</v>
      </c>
      <c r="D1249" s="205">
        <v>0</v>
      </c>
    </row>
    <row r="1250" spans="1:4" ht="14.25">
      <c r="A1250" s="83"/>
      <c r="B1250" s="208"/>
      <c r="C1250" s="233" t="s">
        <v>110</v>
      </c>
      <c r="D1250" s="205">
        <v>0</v>
      </c>
    </row>
    <row r="1251" spans="1:4" ht="14.25">
      <c r="A1251" s="83"/>
      <c r="B1251" s="208"/>
      <c r="C1251" s="233" t="s">
        <v>111</v>
      </c>
      <c r="D1251" s="205">
        <v>0</v>
      </c>
    </row>
    <row r="1252" spans="1:4" ht="14.25">
      <c r="A1252" s="83"/>
      <c r="B1252" s="208"/>
      <c r="C1252" s="233" t="s">
        <v>112</v>
      </c>
      <c r="D1252" s="205">
        <v>0</v>
      </c>
    </row>
    <row r="1253" spans="1:4" ht="14.25">
      <c r="A1253" s="83"/>
      <c r="B1253" s="208"/>
      <c r="C1253" s="233" t="s">
        <v>113</v>
      </c>
      <c r="D1253" s="205">
        <v>0</v>
      </c>
    </row>
    <row r="1254" spans="1:4" ht="14.25">
      <c r="A1254" s="83"/>
      <c r="B1254" s="208"/>
      <c r="C1254" s="233" t="s">
        <v>114</v>
      </c>
      <c r="D1254" s="205">
        <v>0</v>
      </c>
    </row>
    <row r="1255" spans="1:4" ht="14.25">
      <c r="A1255" s="83"/>
      <c r="B1255" s="208"/>
      <c r="C1255" s="233" t="s">
        <v>115</v>
      </c>
      <c r="D1255" s="205">
        <v>0</v>
      </c>
    </row>
    <row r="1256" spans="1:4" ht="14.25">
      <c r="A1256" s="83"/>
      <c r="B1256" s="208"/>
      <c r="C1256" s="233" t="s">
        <v>116</v>
      </c>
      <c r="D1256" s="205">
        <v>0</v>
      </c>
    </row>
    <row r="1257" spans="1:4" ht="14.25">
      <c r="A1257" s="83"/>
      <c r="B1257" s="208"/>
      <c r="C1257" s="233" t="s">
        <v>117</v>
      </c>
      <c r="D1257" s="205">
        <v>0</v>
      </c>
    </row>
    <row r="1258" spans="1:4" ht="14.25">
      <c r="A1258" s="83"/>
      <c r="B1258" s="208"/>
      <c r="C1258" s="233" t="s">
        <v>118</v>
      </c>
      <c r="D1258" s="205">
        <v>0</v>
      </c>
    </row>
    <row r="1259" spans="1:4" ht="14.25">
      <c r="A1259" s="83"/>
      <c r="B1259" s="208"/>
      <c r="C1259" s="233" t="s">
        <v>119</v>
      </c>
      <c r="D1259" s="205">
        <v>0</v>
      </c>
    </row>
    <row r="1260" spans="1:4" ht="14.25">
      <c r="A1260" s="83"/>
      <c r="B1260" s="208"/>
      <c r="C1260" s="233" t="s">
        <v>120</v>
      </c>
      <c r="D1260" s="205">
        <v>0</v>
      </c>
    </row>
    <row r="1261" spans="1:4" ht="14.25">
      <c r="A1261" s="83"/>
      <c r="B1261" s="208"/>
      <c r="C1261" s="233" t="s">
        <v>121</v>
      </c>
      <c r="D1261" s="205">
        <v>0</v>
      </c>
    </row>
    <row r="1262" spans="1:4" ht="14.25">
      <c r="A1262" s="83"/>
      <c r="B1262" s="208"/>
      <c r="C1262" s="233" t="s">
        <v>122</v>
      </c>
      <c r="D1262" s="205">
        <v>0</v>
      </c>
    </row>
    <row r="1263" spans="1:4" ht="14.25">
      <c r="A1263" s="83"/>
      <c r="B1263" s="208"/>
      <c r="C1263" s="233" t="s">
        <v>969</v>
      </c>
      <c r="D1263" s="205">
        <v>0</v>
      </c>
    </row>
    <row r="1264" spans="1:4" ht="14.25">
      <c r="A1264" s="83"/>
      <c r="B1264" s="208"/>
      <c r="C1264" s="233" t="s">
        <v>123</v>
      </c>
      <c r="D1264" s="205">
        <v>0</v>
      </c>
    </row>
    <row r="1265" spans="1:4" ht="14.25">
      <c r="A1265" s="83"/>
      <c r="B1265" s="208"/>
      <c r="C1265" s="232" t="s">
        <v>124</v>
      </c>
      <c r="D1265" s="205">
        <v>0</v>
      </c>
    </row>
    <row r="1266" spans="1:4" ht="14.25">
      <c r="A1266" s="83"/>
      <c r="B1266" s="208"/>
      <c r="C1266" s="233" t="s">
        <v>951</v>
      </c>
      <c r="D1266" s="205">
        <v>0</v>
      </c>
    </row>
    <row r="1267" spans="1:4" ht="14.25">
      <c r="A1267" s="83"/>
      <c r="B1267" s="208"/>
      <c r="C1267" s="233" t="s">
        <v>953</v>
      </c>
      <c r="D1267" s="205">
        <v>0</v>
      </c>
    </row>
    <row r="1268" spans="1:4" ht="14.25">
      <c r="A1268" s="83"/>
      <c r="B1268" s="208"/>
      <c r="C1268" s="233" t="s">
        <v>955</v>
      </c>
      <c r="D1268" s="205">
        <v>0</v>
      </c>
    </row>
    <row r="1269" spans="1:4" ht="14.25">
      <c r="A1269" s="83"/>
      <c r="B1269" s="208"/>
      <c r="C1269" s="233" t="s">
        <v>125</v>
      </c>
      <c r="D1269" s="205">
        <v>0</v>
      </c>
    </row>
    <row r="1270" spans="1:4" ht="14.25">
      <c r="A1270" s="83"/>
      <c r="B1270" s="208"/>
      <c r="C1270" s="233" t="s">
        <v>126</v>
      </c>
      <c r="D1270" s="205">
        <v>0</v>
      </c>
    </row>
    <row r="1271" spans="1:4" ht="14.25">
      <c r="A1271" s="83"/>
      <c r="B1271" s="208"/>
      <c r="C1271" s="233" t="s">
        <v>127</v>
      </c>
      <c r="D1271" s="205">
        <v>0</v>
      </c>
    </row>
    <row r="1272" spans="1:4" ht="14.25">
      <c r="A1272" s="83"/>
      <c r="B1272" s="208"/>
      <c r="C1272" s="233" t="s">
        <v>969</v>
      </c>
      <c r="D1272" s="205">
        <v>0</v>
      </c>
    </row>
    <row r="1273" spans="1:4" ht="14.25">
      <c r="A1273" s="83"/>
      <c r="B1273" s="208"/>
      <c r="C1273" s="233" t="s">
        <v>128</v>
      </c>
      <c r="D1273" s="205">
        <v>0</v>
      </c>
    </row>
    <row r="1274" spans="1:4" ht="14.25">
      <c r="A1274" s="83"/>
      <c r="B1274" s="208"/>
      <c r="C1274" s="232" t="s">
        <v>129</v>
      </c>
      <c r="D1274" s="205">
        <v>42</v>
      </c>
    </row>
    <row r="1275" spans="1:4" ht="14.25">
      <c r="A1275" s="83"/>
      <c r="B1275" s="208"/>
      <c r="C1275" s="233" t="s">
        <v>951</v>
      </c>
      <c r="D1275" s="205">
        <v>37</v>
      </c>
    </row>
    <row r="1276" spans="1:4" ht="14.25">
      <c r="A1276" s="83"/>
      <c r="B1276" s="208"/>
      <c r="C1276" s="233" t="s">
        <v>953</v>
      </c>
      <c r="D1276" s="205">
        <v>5</v>
      </c>
    </row>
    <row r="1277" spans="1:4" ht="14.25">
      <c r="A1277" s="83"/>
      <c r="B1277" s="208"/>
      <c r="C1277" s="233" t="s">
        <v>955</v>
      </c>
      <c r="D1277" s="205">
        <v>0</v>
      </c>
    </row>
    <row r="1278" spans="1:4" ht="14.25">
      <c r="A1278" s="83"/>
      <c r="B1278" s="208"/>
      <c r="C1278" s="233" t="s">
        <v>130</v>
      </c>
      <c r="D1278" s="205">
        <v>0</v>
      </c>
    </row>
    <row r="1279" spans="1:4" ht="14.25">
      <c r="A1279" s="83"/>
      <c r="B1279" s="208"/>
      <c r="C1279" s="233" t="s">
        <v>131</v>
      </c>
      <c r="D1279" s="205">
        <v>0</v>
      </c>
    </row>
    <row r="1280" spans="1:4" ht="14.25">
      <c r="A1280" s="83"/>
      <c r="B1280" s="208"/>
      <c r="C1280" s="233" t="s">
        <v>132</v>
      </c>
      <c r="D1280" s="205">
        <v>0</v>
      </c>
    </row>
    <row r="1281" spans="1:4" ht="14.25">
      <c r="A1281" s="83"/>
      <c r="B1281" s="208"/>
      <c r="C1281" s="233" t="s">
        <v>133</v>
      </c>
      <c r="D1281" s="205">
        <v>0</v>
      </c>
    </row>
    <row r="1282" spans="1:4" ht="14.25">
      <c r="A1282" s="83"/>
      <c r="B1282" s="208"/>
      <c r="C1282" s="233" t="s">
        <v>134</v>
      </c>
      <c r="D1282" s="205">
        <v>0</v>
      </c>
    </row>
    <row r="1283" spans="1:4" ht="14.25">
      <c r="A1283" s="83"/>
      <c r="B1283" s="208"/>
      <c r="C1283" s="233" t="s">
        <v>135</v>
      </c>
      <c r="D1283" s="205">
        <v>0</v>
      </c>
    </row>
    <row r="1284" spans="1:4" ht="14.25">
      <c r="A1284" s="83"/>
      <c r="B1284" s="208"/>
      <c r="C1284" s="233" t="s">
        <v>136</v>
      </c>
      <c r="D1284" s="205">
        <v>0</v>
      </c>
    </row>
    <row r="1285" spans="1:4" ht="14.25">
      <c r="A1285" s="83"/>
      <c r="B1285" s="208"/>
      <c r="C1285" s="233" t="s">
        <v>137</v>
      </c>
      <c r="D1285" s="205">
        <v>0</v>
      </c>
    </row>
    <row r="1286" spans="1:4" ht="14.25">
      <c r="A1286" s="83"/>
      <c r="B1286" s="208"/>
      <c r="C1286" s="233" t="s">
        <v>138</v>
      </c>
      <c r="D1286" s="205">
        <v>0</v>
      </c>
    </row>
    <row r="1287" spans="1:4" ht="14.25">
      <c r="A1287" s="83"/>
      <c r="B1287" s="208"/>
      <c r="C1287" s="232" t="s">
        <v>139</v>
      </c>
      <c r="D1287" s="205">
        <v>37</v>
      </c>
    </row>
    <row r="1288" spans="1:4" ht="14.25">
      <c r="A1288" s="83"/>
      <c r="B1288" s="208"/>
      <c r="C1288" s="233" t="s">
        <v>951</v>
      </c>
      <c r="D1288" s="205">
        <v>0</v>
      </c>
    </row>
    <row r="1289" spans="1:4" ht="14.25">
      <c r="A1289" s="83"/>
      <c r="B1289" s="208"/>
      <c r="C1289" s="233" t="s">
        <v>953</v>
      </c>
      <c r="D1289" s="205">
        <v>0</v>
      </c>
    </row>
    <row r="1290" spans="1:4" ht="14.25">
      <c r="A1290" s="83"/>
      <c r="B1290" s="208"/>
      <c r="C1290" s="233" t="s">
        <v>955</v>
      </c>
      <c r="D1290" s="205">
        <v>0</v>
      </c>
    </row>
    <row r="1291" spans="1:4" ht="14.25">
      <c r="A1291" s="83"/>
      <c r="B1291" s="208"/>
      <c r="C1291" s="233" t="s">
        <v>140</v>
      </c>
      <c r="D1291" s="205">
        <v>23</v>
      </c>
    </row>
    <row r="1292" spans="1:4" ht="14.25">
      <c r="A1292" s="83"/>
      <c r="B1292" s="208"/>
      <c r="C1292" s="233" t="s">
        <v>141</v>
      </c>
      <c r="D1292" s="205">
        <v>0</v>
      </c>
    </row>
    <row r="1293" spans="1:4" ht="14.25">
      <c r="A1293" s="83"/>
      <c r="B1293" s="208"/>
      <c r="C1293" s="233" t="s">
        <v>142</v>
      </c>
      <c r="D1293" s="205">
        <v>0</v>
      </c>
    </row>
    <row r="1294" spans="1:4" ht="14.25">
      <c r="A1294" s="83"/>
      <c r="B1294" s="208"/>
      <c r="C1294" s="233" t="s">
        <v>143</v>
      </c>
      <c r="D1294" s="205">
        <v>6</v>
      </c>
    </row>
    <row r="1295" spans="1:4" ht="14.25">
      <c r="A1295" s="83"/>
      <c r="B1295" s="208"/>
      <c r="C1295" s="233" t="s">
        <v>144</v>
      </c>
      <c r="D1295" s="205">
        <v>0</v>
      </c>
    </row>
    <row r="1296" spans="1:4" ht="14.25">
      <c r="A1296" s="83"/>
      <c r="B1296" s="208"/>
      <c r="C1296" s="233" t="s">
        <v>145</v>
      </c>
      <c r="D1296" s="205">
        <v>0</v>
      </c>
    </row>
    <row r="1297" spans="1:4" ht="14.25">
      <c r="A1297" s="83"/>
      <c r="B1297" s="208"/>
      <c r="C1297" s="233" t="s">
        <v>146</v>
      </c>
      <c r="D1297" s="205">
        <v>0</v>
      </c>
    </row>
    <row r="1298" spans="1:4" ht="14.25">
      <c r="A1298" s="83"/>
      <c r="B1298" s="208"/>
      <c r="C1298" s="233" t="s">
        <v>147</v>
      </c>
      <c r="D1298" s="205">
        <v>0</v>
      </c>
    </row>
    <row r="1299" spans="1:4" ht="14.25">
      <c r="A1299" s="83"/>
      <c r="B1299" s="208"/>
      <c r="C1299" s="233" t="s">
        <v>148</v>
      </c>
      <c r="D1299" s="205">
        <v>0</v>
      </c>
    </row>
    <row r="1300" spans="1:4" ht="14.25">
      <c r="A1300" s="83"/>
      <c r="B1300" s="208"/>
      <c r="C1300" s="233" t="s">
        <v>149</v>
      </c>
      <c r="D1300" s="205">
        <v>0</v>
      </c>
    </row>
    <row r="1301" spans="1:4" ht="14.25">
      <c r="A1301" s="83"/>
      <c r="B1301" s="208"/>
      <c r="C1301" s="233" t="s">
        <v>150</v>
      </c>
      <c r="D1301" s="205">
        <v>0</v>
      </c>
    </row>
    <row r="1302" spans="1:4" ht="14.25">
      <c r="A1302" s="83"/>
      <c r="B1302" s="208"/>
      <c r="C1302" s="233" t="s">
        <v>151</v>
      </c>
      <c r="D1302" s="205">
        <v>8</v>
      </c>
    </row>
    <row r="1303" spans="1:4" ht="14.25">
      <c r="A1303" s="83"/>
      <c r="B1303" s="208"/>
      <c r="C1303" s="232" t="s">
        <v>152</v>
      </c>
      <c r="D1303" s="205">
        <v>0</v>
      </c>
    </row>
    <row r="1304" spans="1:4" ht="14.25">
      <c r="A1304" s="83"/>
      <c r="B1304" s="208"/>
      <c r="C1304" s="232" t="s">
        <v>153</v>
      </c>
      <c r="D1304" s="205">
        <v>11113</v>
      </c>
    </row>
    <row r="1305" spans="1:4" ht="14.25">
      <c r="A1305" s="83"/>
      <c r="B1305" s="208"/>
      <c r="C1305" s="232" t="s">
        <v>154</v>
      </c>
      <c r="D1305" s="205">
        <v>10918</v>
      </c>
    </row>
    <row r="1306" spans="1:4" ht="14.25">
      <c r="A1306" s="83"/>
      <c r="B1306" s="208"/>
      <c r="C1306" s="233" t="s">
        <v>155</v>
      </c>
      <c r="D1306" s="205">
        <v>134</v>
      </c>
    </row>
    <row r="1307" spans="1:4" ht="14.25">
      <c r="A1307" s="83"/>
      <c r="B1307" s="208"/>
      <c r="C1307" s="233" t="s">
        <v>156</v>
      </c>
      <c r="D1307" s="205">
        <v>0</v>
      </c>
    </row>
    <row r="1308" spans="1:4" ht="14.25">
      <c r="A1308" s="83"/>
      <c r="B1308" s="208"/>
      <c r="C1308" s="233" t="s">
        <v>157</v>
      </c>
      <c r="D1308" s="205">
        <v>1630</v>
      </c>
    </row>
    <row r="1309" spans="1:4" ht="14.25">
      <c r="A1309" s="83"/>
      <c r="B1309" s="208"/>
      <c r="C1309" s="233" t="s">
        <v>158</v>
      </c>
      <c r="D1309" s="205">
        <v>0</v>
      </c>
    </row>
    <row r="1310" spans="1:4" ht="14.25">
      <c r="A1310" s="83"/>
      <c r="B1310" s="208"/>
      <c r="C1310" s="233" t="s">
        <v>159</v>
      </c>
      <c r="D1310" s="205">
        <v>4639</v>
      </c>
    </row>
    <row r="1311" spans="1:4" ht="14.25">
      <c r="A1311" s="83"/>
      <c r="B1311" s="208"/>
      <c r="C1311" s="233" t="s">
        <v>160</v>
      </c>
      <c r="D1311" s="205">
        <v>0</v>
      </c>
    </row>
    <row r="1312" spans="1:4" ht="14.25">
      <c r="A1312" s="83"/>
      <c r="B1312" s="208"/>
      <c r="C1312" s="233" t="s">
        <v>659</v>
      </c>
      <c r="D1312" s="205">
        <v>20</v>
      </c>
    </row>
    <row r="1313" spans="1:4" ht="14.25">
      <c r="A1313" s="83"/>
      <c r="B1313" s="208"/>
      <c r="C1313" s="233" t="s">
        <v>161</v>
      </c>
      <c r="D1313" s="205">
        <v>4495</v>
      </c>
    </row>
    <row r="1314" spans="1:4" ht="14.25">
      <c r="A1314" s="83"/>
      <c r="B1314" s="208"/>
      <c r="C1314" s="232" t="s">
        <v>162</v>
      </c>
      <c r="D1314" s="205">
        <v>15</v>
      </c>
    </row>
    <row r="1315" spans="1:4" ht="14.25">
      <c r="A1315" s="83"/>
      <c r="B1315" s="208"/>
      <c r="C1315" s="233" t="s">
        <v>163</v>
      </c>
      <c r="D1315" s="205">
        <v>15</v>
      </c>
    </row>
    <row r="1316" spans="1:4" ht="14.25">
      <c r="A1316" s="83"/>
      <c r="B1316" s="208"/>
      <c r="C1316" s="233" t="s">
        <v>164</v>
      </c>
      <c r="D1316" s="205">
        <v>0</v>
      </c>
    </row>
    <row r="1317" spans="1:4" ht="14.25">
      <c r="A1317" s="83"/>
      <c r="B1317" s="208"/>
      <c r="C1317" s="233" t="s">
        <v>165</v>
      </c>
      <c r="D1317" s="205">
        <v>0</v>
      </c>
    </row>
    <row r="1318" spans="1:4" ht="14.25">
      <c r="A1318" s="83"/>
      <c r="B1318" s="208"/>
      <c r="C1318" s="232" t="s">
        <v>166</v>
      </c>
      <c r="D1318" s="205">
        <v>180</v>
      </c>
    </row>
    <row r="1319" spans="1:4" ht="14.25">
      <c r="A1319" s="83"/>
      <c r="B1319" s="208"/>
      <c r="C1319" s="233" t="s">
        <v>167</v>
      </c>
      <c r="D1319" s="205">
        <v>0</v>
      </c>
    </row>
    <row r="1320" spans="1:4" ht="14.25">
      <c r="A1320" s="83"/>
      <c r="B1320" s="208"/>
      <c r="C1320" s="233" t="s">
        <v>168</v>
      </c>
      <c r="D1320" s="205">
        <v>180</v>
      </c>
    </row>
    <row r="1321" spans="1:4" ht="14.25">
      <c r="A1321" s="83"/>
      <c r="B1321" s="208"/>
      <c r="C1321" s="232" t="s">
        <v>169</v>
      </c>
      <c r="D1321" s="205">
        <v>379</v>
      </c>
    </row>
    <row r="1322" spans="1:4" ht="14.25">
      <c r="A1322" s="83"/>
      <c r="B1322" s="208"/>
      <c r="C1322" s="232" t="s">
        <v>170</v>
      </c>
      <c r="D1322" s="205">
        <v>264</v>
      </c>
    </row>
    <row r="1323" spans="1:4" ht="14.25">
      <c r="A1323" s="83"/>
      <c r="B1323" s="208"/>
      <c r="C1323" s="233" t="s">
        <v>951</v>
      </c>
      <c r="D1323" s="205">
        <v>140</v>
      </c>
    </row>
    <row r="1324" spans="1:4" ht="14.25">
      <c r="A1324" s="83"/>
      <c r="B1324" s="208"/>
      <c r="C1324" s="233" t="s">
        <v>953</v>
      </c>
      <c r="D1324" s="205">
        <v>0</v>
      </c>
    </row>
    <row r="1325" spans="1:4" ht="14.25">
      <c r="A1325" s="83"/>
      <c r="B1325" s="208"/>
      <c r="C1325" s="233" t="s">
        <v>955</v>
      </c>
      <c r="D1325" s="205">
        <v>0</v>
      </c>
    </row>
    <row r="1326" spans="1:4" ht="14.25">
      <c r="A1326" s="83"/>
      <c r="B1326" s="208"/>
      <c r="C1326" s="233" t="s">
        <v>171</v>
      </c>
      <c r="D1326" s="205">
        <v>0</v>
      </c>
    </row>
    <row r="1327" spans="1:4" ht="14.25">
      <c r="A1327" s="83"/>
      <c r="B1327" s="208"/>
      <c r="C1327" s="233" t="s">
        <v>172</v>
      </c>
      <c r="D1327" s="205">
        <v>0</v>
      </c>
    </row>
    <row r="1328" spans="1:4" ht="14.25">
      <c r="A1328" s="83"/>
      <c r="B1328" s="208"/>
      <c r="C1328" s="233" t="s">
        <v>173</v>
      </c>
      <c r="D1328" s="205">
        <v>0</v>
      </c>
    </row>
    <row r="1329" spans="1:4" ht="14.25">
      <c r="A1329" s="83"/>
      <c r="B1329" s="208"/>
      <c r="C1329" s="233" t="s">
        <v>174</v>
      </c>
      <c r="D1329" s="205">
        <v>0</v>
      </c>
    </row>
    <row r="1330" spans="1:4" ht="14.25">
      <c r="A1330" s="83"/>
      <c r="B1330" s="208"/>
      <c r="C1330" s="233" t="s">
        <v>175</v>
      </c>
      <c r="D1330" s="205">
        <v>0</v>
      </c>
    </row>
    <row r="1331" spans="1:4" ht="14.25">
      <c r="A1331" s="83"/>
      <c r="B1331" s="208"/>
      <c r="C1331" s="233" t="s">
        <v>176</v>
      </c>
      <c r="D1331" s="205">
        <v>0</v>
      </c>
    </row>
    <row r="1332" spans="1:4" ht="14.25">
      <c r="A1332" s="83"/>
      <c r="B1332" s="208"/>
      <c r="C1332" s="233" t="s">
        <v>177</v>
      </c>
      <c r="D1332" s="205">
        <v>0</v>
      </c>
    </row>
    <row r="1333" spans="1:4" ht="14.25">
      <c r="A1333" s="83"/>
      <c r="B1333" s="208"/>
      <c r="C1333" s="233" t="s">
        <v>178</v>
      </c>
      <c r="D1333" s="205">
        <v>0</v>
      </c>
    </row>
    <row r="1334" spans="1:4" ht="14.25">
      <c r="A1334" s="83"/>
      <c r="B1334" s="208"/>
      <c r="C1334" s="233" t="s">
        <v>179</v>
      </c>
      <c r="D1334" s="205">
        <v>0</v>
      </c>
    </row>
    <row r="1335" spans="1:4" ht="14.25">
      <c r="A1335" s="83"/>
      <c r="B1335" s="208"/>
      <c r="C1335" s="233" t="s">
        <v>969</v>
      </c>
      <c r="D1335" s="205">
        <v>0</v>
      </c>
    </row>
    <row r="1336" spans="1:4" ht="14.25">
      <c r="A1336" s="83"/>
      <c r="B1336" s="208"/>
      <c r="C1336" s="233" t="s">
        <v>180</v>
      </c>
      <c r="D1336" s="205">
        <v>124</v>
      </c>
    </row>
    <row r="1337" spans="1:4" ht="14.25">
      <c r="A1337" s="83"/>
      <c r="B1337" s="208"/>
      <c r="C1337" s="232" t="s">
        <v>181</v>
      </c>
      <c r="D1337" s="205">
        <v>0</v>
      </c>
    </row>
    <row r="1338" spans="1:4" ht="14.25">
      <c r="A1338" s="83"/>
      <c r="B1338" s="208"/>
      <c r="C1338" s="233" t="s">
        <v>951</v>
      </c>
      <c r="D1338" s="205">
        <v>0</v>
      </c>
    </row>
    <row r="1339" spans="1:4" ht="14.25">
      <c r="A1339" s="83"/>
      <c r="B1339" s="208"/>
      <c r="C1339" s="233" t="s">
        <v>953</v>
      </c>
      <c r="D1339" s="205">
        <v>0</v>
      </c>
    </row>
    <row r="1340" spans="1:4" ht="14.25">
      <c r="A1340" s="83"/>
      <c r="B1340" s="208"/>
      <c r="C1340" s="233" t="s">
        <v>955</v>
      </c>
      <c r="D1340" s="205">
        <v>0</v>
      </c>
    </row>
    <row r="1341" spans="1:4" ht="14.25">
      <c r="A1341" s="83"/>
      <c r="B1341" s="208"/>
      <c r="C1341" s="233" t="s">
        <v>182</v>
      </c>
      <c r="D1341" s="205">
        <v>0</v>
      </c>
    </row>
    <row r="1342" spans="1:4" ht="14.25">
      <c r="A1342" s="83"/>
      <c r="B1342" s="208"/>
      <c r="C1342" s="233" t="s">
        <v>183</v>
      </c>
      <c r="D1342" s="205">
        <v>0</v>
      </c>
    </row>
    <row r="1343" spans="1:4" ht="14.25">
      <c r="A1343" s="83"/>
      <c r="B1343" s="208"/>
      <c r="C1343" s="233" t="s">
        <v>184</v>
      </c>
      <c r="D1343" s="205">
        <v>0</v>
      </c>
    </row>
    <row r="1344" spans="1:4" ht="14.25">
      <c r="A1344" s="83"/>
      <c r="B1344" s="208"/>
      <c r="C1344" s="233" t="s">
        <v>185</v>
      </c>
      <c r="D1344" s="205">
        <v>0</v>
      </c>
    </row>
    <row r="1345" spans="1:4" ht="14.25">
      <c r="A1345" s="83"/>
      <c r="B1345" s="208"/>
      <c r="C1345" s="233" t="s">
        <v>186</v>
      </c>
      <c r="D1345" s="205">
        <v>0</v>
      </c>
    </row>
    <row r="1346" spans="1:4" ht="14.25">
      <c r="A1346" s="83"/>
      <c r="B1346" s="208"/>
      <c r="C1346" s="233" t="s">
        <v>187</v>
      </c>
      <c r="D1346" s="206">
        <v>0</v>
      </c>
    </row>
    <row r="1347" spans="1:4" ht="14.25">
      <c r="A1347" s="83"/>
      <c r="B1347" s="208"/>
      <c r="C1347" s="233" t="s">
        <v>188</v>
      </c>
      <c r="D1347" s="205">
        <v>0</v>
      </c>
    </row>
    <row r="1348" spans="1:4" ht="14.25">
      <c r="A1348" s="83"/>
      <c r="B1348" s="208"/>
      <c r="C1348" s="233" t="s">
        <v>189</v>
      </c>
      <c r="D1348" s="207">
        <v>0</v>
      </c>
    </row>
    <row r="1349" spans="1:4" ht="14.25">
      <c r="A1349" s="83"/>
      <c r="B1349" s="208"/>
      <c r="C1349" s="233" t="s">
        <v>969</v>
      </c>
      <c r="D1349" s="205">
        <v>0</v>
      </c>
    </row>
    <row r="1350" spans="1:4" ht="14.25">
      <c r="A1350" s="83"/>
      <c r="B1350" s="208"/>
      <c r="C1350" s="233" t="s">
        <v>190</v>
      </c>
      <c r="D1350" s="205">
        <v>0</v>
      </c>
    </row>
    <row r="1351" spans="1:4" ht="14.25">
      <c r="A1351" s="83"/>
      <c r="B1351" s="208"/>
      <c r="C1351" s="232" t="s">
        <v>191</v>
      </c>
      <c r="D1351" s="205">
        <v>0</v>
      </c>
    </row>
    <row r="1352" spans="1:4" ht="14.25">
      <c r="A1352" s="83"/>
      <c r="B1352" s="208"/>
      <c r="C1352" s="233" t="s">
        <v>192</v>
      </c>
      <c r="D1352" s="205">
        <v>0</v>
      </c>
    </row>
    <row r="1353" spans="1:4" ht="14.25">
      <c r="A1353" s="83"/>
      <c r="B1353" s="208"/>
      <c r="C1353" s="233" t="s">
        <v>193</v>
      </c>
      <c r="D1353" s="205">
        <v>0</v>
      </c>
    </row>
    <row r="1354" spans="1:4" ht="14.25">
      <c r="A1354" s="83"/>
      <c r="B1354" s="208"/>
      <c r="C1354" s="233" t="s">
        <v>194</v>
      </c>
      <c r="D1354" s="205">
        <v>0</v>
      </c>
    </row>
    <row r="1355" spans="1:4" ht="14.25">
      <c r="A1355" s="83"/>
      <c r="B1355" s="208"/>
      <c r="C1355" s="233" t="s">
        <v>195</v>
      </c>
      <c r="D1355" s="205">
        <v>0</v>
      </c>
    </row>
    <row r="1356" spans="1:4" ht="14.25">
      <c r="A1356" s="83"/>
      <c r="B1356" s="208"/>
      <c r="C1356" s="233" t="s">
        <v>196</v>
      </c>
      <c r="D1356" s="205">
        <v>0</v>
      </c>
    </row>
    <row r="1357" spans="1:4" ht="14.25">
      <c r="A1357" s="83"/>
      <c r="B1357" s="208"/>
      <c r="C1357" s="232" t="s">
        <v>197</v>
      </c>
      <c r="D1357" s="205">
        <v>115</v>
      </c>
    </row>
    <row r="1358" spans="1:4" ht="14.25">
      <c r="A1358" s="83"/>
      <c r="B1358" s="208"/>
      <c r="C1358" s="233" t="s">
        <v>198</v>
      </c>
      <c r="D1358" s="205">
        <v>0</v>
      </c>
    </row>
    <row r="1359" spans="1:4" ht="14.25">
      <c r="A1359" s="83"/>
      <c r="B1359" s="208"/>
      <c r="C1359" s="233" t="s">
        <v>199</v>
      </c>
      <c r="D1359" s="205">
        <v>0</v>
      </c>
    </row>
    <row r="1360" spans="1:4" ht="14.25">
      <c r="A1360" s="83"/>
      <c r="B1360" s="208"/>
      <c r="C1360" s="233" t="s">
        <v>200</v>
      </c>
      <c r="D1360" s="205">
        <v>115</v>
      </c>
    </row>
    <row r="1361" spans="1:4" ht="14.25">
      <c r="A1361" s="83"/>
      <c r="B1361" s="208"/>
      <c r="C1361" s="233" t="s">
        <v>201</v>
      </c>
      <c r="D1361" s="205">
        <v>0</v>
      </c>
    </row>
    <row r="1362" spans="1:4" ht="14.25">
      <c r="A1362" s="83"/>
      <c r="B1362" s="208"/>
      <c r="C1362" s="233" t="s">
        <v>202</v>
      </c>
      <c r="D1362" s="205">
        <v>0</v>
      </c>
    </row>
    <row r="1363" spans="1:4" ht="14.25">
      <c r="A1363" s="83"/>
      <c r="B1363" s="208"/>
      <c r="C1363" s="232" t="s">
        <v>203</v>
      </c>
      <c r="D1363" s="205">
        <v>0</v>
      </c>
    </row>
    <row r="1364" spans="1:4" ht="14.25">
      <c r="A1364" s="83"/>
      <c r="B1364" s="208"/>
      <c r="C1364" s="233" t="s">
        <v>204</v>
      </c>
      <c r="D1364" s="205">
        <v>0</v>
      </c>
    </row>
    <row r="1365" spans="1:4" ht="14.25">
      <c r="A1365" s="83"/>
      <c r="B1365" s="208"/>
      <c r="C1365" s="233" t="s">
        <v>205</v>
      </c>
      <c r="D1365" s="205">
        <v>0</v>
      </c>
    </row>
    <row r="1366" spans="1:4" ht="14.25">
      <c r="A1366" s="83"/>
      <c r="B1366" s="208"/>
      <c r="C1366" s="233" t="s">
        <v>206</v>
      </c>
      <c r="D1366" s="205">
        <v>0</v>
      </c>
    </row>
    <row r="1367" spans="1:4" ht="14.25">
      <c r="A1367" s="83"/>
      <c r="B1367" s="208"/>
      <c r="C1367" s="233" t="s">
        <v>207</v>
      </c>
      <c r="D1367" s="205">
        <v>0</v>
      </c>
    </row>
    <row r="1368" spans="1:4" ht="14.25">
      <c r="A1368" s="83"/>
      <c r="B1368" s="208"/>
      <c r="C1368" s="233" t="s">
        <v>208</v>
      </c>
      <c r="D1368" s="205">
        <v>0</v>
      </c>
    </row>
    <row r="1369" spans="1:4" ht="14.25">
      <c r="A1369" s="83"/>
      <c r="B1369" s="208"/>
      <c r="C1369" s="233" t="s">
        <v>209</v>
      </c>
      <c r="D1369" s="205">
        <v>0</v>
      </c>
    </row>
    <row r="1370" spans="1:4" ht="14.25">
      <c r="A1370" s="83"/>
      <c r="B1370" s="208"/>
      <c r="C1370" s="233" t="s">
        <v>210</v>
      </c>
      <c r="D1370" s="205">
        <v>0</v>
      </c>
    </row>
    <row r="1371" spans="1:4" ht="14.25">
      <c r="A1371" s="83"/>
      <c r="B1371" s="208"/>
      <c r="C1371" s="233" t="s">
        <v>211</v>
      </c>
      <c r="D1371" s="205">
        <v>0</v>
      </c>
    </row>
    <row r="1372" spans="1:4" ht="14.25">
      <c r="A1372" s="83"/>
      <c r="B1372" s="208"/>
      <c r="C1372" s="233" t="s">
        <v>212</v>
      </c>
      <c r="D1372" s="205">
        <v>0</v>
      </c>
    </row>
    <row r="1373" spans="1:4" ht="14.25">
      <c r="A1373" s="83"/>
      <c r="B1373" s="208"/>
      <c r="C1373" s="233" t="s">
        <v>213</v>
      </c>
      <c r="D1373" s="205">
        <v>0</v>
      </c>
    </row>
    <row r="1374" spans="1:4" ht="14.25">
      <c r="A1374" s="83"/>
      <c r="B1374" s="208"/>
      <c r="C1374" s="233" t="s">
        <v>214</v>
      </c>
      <c r="D1374" s="205">
        <v>0</v>
      </c>
    </row>
    <row r="1375" spans="1:4" ht="14.25">
      <c r="A1375" s="83"/>
      <c r="B1375" s="208"/>
      <c r="C1375" s="232" t="s">
        <v>215</v>
      </c>
      <c r="D1375" s="205">
        <v>291</v>
      </c>
    </row>
    <row r="1376" spans="1:4" ht="14.25">
      <c r="A1376" s="83"/>
      <c r="B1376" s="208"/>
      <c r="C1376" s="241" t="s">
        <v>216</v>
      </c>
      <c r="D1376" s="205">
        <v>291</v>
      </c>
    </row>
    <row r="1377" spans="1:4" ht="14.25">
      <c r="A1377" s="83"/>
      <c r="B1377" s="208"/>
      <c r="C1377" s="242" t="s">
        <v>217</v>
      </c>
      <c r="D1377" s="205">
        <v>291</v>
      </c>
    </row>
    <row r="1378" spans="1:4" ht="14.25">
      <c r="A1378" s="83"/>
      <c r="B1378" s="208"/>
      <c r="C1378" s="232" t="s">
        <v>218</v>
      </c>
      <c r="D1378" s="205">
        <v>208</v>
      </c>
    </row>
    <row r="1379" spans="1:4" ht="14.25">
      <c r="A1379" s="83"/>
      <c r="B1379" s="208"/>
      <c r="C1379" s="232" t="s">
        <v>219</v>
      </c>
      <c r="D1379" s="205">
        <v>0</v>
      </c>
    </row>
    <row r="1380" spans="1:4" ht="14.25">
      <c r="A1380" s="83"/>
      <c r="B1380" s="208"/>
      <c r="C1380" s="232" t="s">
        <v>220</v>
      </c>
      <c r="D1380" s="205">
        <v>0</v>
      </c>
    </row>
    <row r="1381" spans="1:4" ht="14.25">
      <c r="A1381" s="83"/>
      <c r="B1381" s="208"/>
      <c r="C1381" s="232" t="s">
        <v>221</v>
      </c>
      <c r="D1381" s="205">
        <v>0</v>
      </c>
    </row>
    <row r="1382" spans="1:4" ht="14.25">
      <c r="A1382" s="83"/>
      <c r="B1382" s="208"/>
      <c r="C1382" s="233" t="s">
        <v>222</v>
      </c>
      <c r="D1382" s="205">
        <v>0</v>
      </c>
    </row>
    <row r="1383" spans="1:4" ht="14.25">
      <c r="A1383" s="83"/>
      <c r="B1383" s="208"/>
      <c r="C1383" s="233" t="s">
        <v>223</v>
      </c>
      <c r="D1383" s="205">
        <v>0</v>
      </c>
    </row>
    <row r="1384" spans="1:4" ht="14.25">
      <c r="A1384" s="83"/>
      <c r="B1384" s="208"/>
      <c r="C1384" s="233" t="s">
        <v>224</v>
      </c>
      <c r="D1384" s="205">
        <v>0</v>
      </c>
    </row>
    <row r="1385" spans="1:4" ht="14.25">
      <c r="A1385" s="83"/>
      <c r="B1385" s="208"/>
      <c r="C1385" s="233" t="s">
        <v>225</v>
      </c>
      <c r="D1385" s="205">
        <v>0</v>
      </c>
    </row>
    <row r="1386" spans="1:4" ht="14.25">
      <c r="A1386" s="83"/>
      <c r="B1386" s="208"/>
      <c r="C1386" s="232" t="s">
        <v>226</v>
      </c>
      <c r="D1386" s="205">
        <v>208</v>
      </c>
    </row>
    <row r="1387" spans="1:4" ht="14.25">
      <c r="A1387" s="83"/>
      <c r="B1387" s="208"/>
      <c r="C1387" s="232" t="s">
        <v>227</v>
      </c>
      <c r="D1387" s="205">
        <v>208</v>
      </c>
    </row>
    <row r="1388" spans="1:4" ht="14.25">
      <c r="A1388" s="83"/>
      <c r="B1388" s="208"/>
      <c r="C1388" s="233" t="s">
        <v>228</v>
      </c>
      <c r="D1388" s="205">
        <v>207</v>
      </c>
    </row>
    <row r="1389" spans="1:4" ht="14.25">
      <c r="A1389" s="83"/>
      <c r="B1389" s="208"/>
      <c r="C1389" s="233" t="s">
        <v>229</v>
      </c>
      <c r="D1389" s="205">
        <v>0</v>
      </c>
    </row>
    <row r="1390" spans="1:4" ht="14.25">
      <c r="A1390" s="83"/>
      <c r="B1390" s="208"/>
      <c r="C1390" s="233" t="s">
        <v>230</v>
      </c>
      <c r="D1390" s="205">
        <v>1</v>
      </c>
    </row>
    <row r="1391" spans="1:4" ht="14.25">
      <c r="A1391" s="83"/>
      <c r="B1391" s="208"/>
      <c r="C1391" s="233" t="s">
        <v>231</v>
      </c>
      <c r="D1391" s="205">
        <v>0</v>
      </c>
    </row>
    <row r="1392" spans="1:4" ht="14.25">
      <c r="A1392" s="83"/>
      <c r="B1392" s="208"/>
      <c r="C1392" s="232" t="s">
        <v>941</v>
      </c>
      <c r="D1392" s="205">
        <v>9</v>
      </c>
    </row>
    <row r="1393" spans="1:4" ht="14.25">
      <c r="A1393" s="83"/>
      <c r="B1393" s="208"/>
      <c r="C1393" s="232" t="s">
        <v>232</v>
      </c>
      <c r="D1393" s="205">
        <v>0</v>
      </c>
    </row>
    <row r="1394" spans="1:4" ht="14.25">
      <c r="A1394" s="83"/>
      <c r="B1394" s="208"/>
      <c r="C1394" s="233" t="s">
        <v>233</v>
      </c>
      <c r="D1394" s="205">
        <v>0</v>
      </c>
    </row>
    <row r="1395" spans="1:4" ht="14.25">
      <c r="A1395" s="83"/>
      <c r="B1395" s="208"/>
      <c r="C1395" s="233" t="s">
        <v>234</v>
      </c>
      <c r="D1395" s="205">
        <v>0</v>
      </c>
    </row>
    <row r="1396" spans="1:4" ht="14.25">
      <c r="A1396" s="83"/>
      <c r="B1396" s="208"/>
      <c r="C1396" s="232" t="s">
        <v>235</v>
      </c>
      <c r="D1396" s="205">
        <v>9</v>
      </c>
    </row>
    <row r="1397" spans="1:4" ht="14.25">
      <c r="A1397" s="83"/>
      <c r="B1397" s="208"/>
      <c r="C1397" s="233" t="s">
        <v>236</v>
      </c>
      <c r="D1397" s="205">
        <v>9</v>
      </c>
    </row>
    <row r="1398" spans="1:4" ht="14.25">
      <c r="A1398" s="49" t="s">
        <v>237</v>
      </c>
      <c r="B1398" s="205">
        <f>B5+B349</f>
        <v>26893</v>
      </c>
      <c r="C1398" s="49" t="s">
        <v>238</v>
      </c>
      <c r="D1398" s="205">
        <f>D5+D295+D313+D424+D479+D534+D589+D705+D769+D854+D878+D1010+D1081+D1157+D1184+D1223+D1304+D1321+D1375+D1378+D1392</f>
        <v>176593</v>
      </c>
    </row>
    <row r="1399" spans="1:4" ht="14.25">
      <c r="A1399" s="86" t="s">
        <v>927</v>
      </c>
      <c r="B1399" s="81"/>
      <c r="C1399" s="86" t="s">
        <v>928</v>
      </c>
      <c r="D1399" s="85"/>
    </row>
    <row r="1400" spans="1:4" ht="14.25">
      <c r="A1400" s="67" t="s">
        <v>929</v>
      </c>
      <c r="B1400" s="205"/>
      <c r="C1400" s="67" t="s">
        <v>932</v>
      </c>
      <c r="D1400" s="84"/>
    </row>
    <row r="1401" spans="1:4" ht="14.25">
      <c r="A1401" s="67" t="s">
        <v>931</v>
      </c>
      <c r="B1401" s="69"/>
      <c r="C1401" s="67" t="s">
        <v>930</v>
      </c>
      <c r="D1401" s="205"/>
    </row>
    <row r="1402" spans="1:4" ht="14.25">
      <c r="A1402" s="67" t="s">
        <v>935</v>
      </c>
      <c r="B1402" s="205"/>
      <c r="C1402" s="87" t="s">
        <v>942</v>
      </c>
      <c r="D1402" s="84"/>
    </row>
    <row r="1403" spans="1:4" ht="14.25">
      <c r="A1403" s="67" t="s">
        <v>239</v>
      </c>
      <c r="B1403" s="69"/>
      <c r="C1403" s="87" t="s">
        <v>240</v>
      </c>
      <c r="D1403" s="205"/>
    </row>
    <row r="1404" spans="1:4" ht="14.25">
      <c r="A1404" s="67" t="s">
        <v>241</v>
      </c>
      <c r="B1404" s="205"/>
      <c r="C1404" s="87" t="s">
        <v>242</v>
      </c>
      <c r="D1404" s="84"/>
    </row>
    <row r="1405" spans="1:4" ht="14.25">
      <c r="A1405" s="67"/>
      <c r="B1405" s="69"/>
      <c r="C1405" s="87" t="s">
        <v>243</v>
      </c>
      <c r="D1405" s="205"/>
    </row>
    <row r="1406" spans="1:4" ht="14.25">
      <c r="A1406" s="67" t="s">
        <v>244</v>
      </c>
      <c r="B1406" s="69"/>
      <c r="C1406" s="87" t="s">
        <v>245</v>
      </c>
      <c r="D1406" s="84"/>
    </row>
    <row r="1407" spans="1:4" ht="14.25">
      <c r="A1407" s="67" t="s">
        <v>933</v>
      </c>
      <c r="B1407" s="205"/>
      <c r="C1407" s="67" t="s">
        <v>943</v>
      </c>
      <c r="D1407" s="205"/>
    </row>
    <row r="1408" spans="1:4" ht="14.25">
      <c r="A1408" s="67"/>
      <c r="B1408" s="81"/>
      <c r="C1408" s="67" t="s">
        <v>246</v>
      </c>
      <c r="D1408" s="84"/>
    </row>
    <row r="1409" spans="1:4" ht="14.25">
      <c r="A1409" s="73" t="s">
        <v>247</v>
      </c>
      <c r="B1409" s="205"/>
      <c r="C1409" s="73" t="s">
        <v>248</v>
      </c>
      <c r="D1409" s="205"/>
    </row>
  </sheetData>
  <sheetProtection/>
  <mergeCells count="3">
    <mergeCell ref="A1:D1"/>
    <mergeCell ref="A3:B3"/>
    <mergeCell ref="C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36"/>
  <sheetViews>
    <sheetView zoomScalePageLayoutView="0" workbookViewId="0" topLeftCell="A1">
      <pane ySplit="4" topLeftCell="A5" activePane="bottomLeft" state="frozen"/>
      <selection pane="topLeft" activeCell="G1" sqref="G1"/>
      <selection pane="bottomLeft" activeCell="K6" sqref="K6"/>
    </sheetView>
  </sheetViews>
  <sheetFormatPr defaultColWidth="9.140625" defaultRowHeight="15"/>
  <cols>
    <col min="1" max="1" width="25.28125" style="139" hidden="1" customWidth="1"/>
    <col min="2" max="2" width="11.140625" style="182" hidden="1" customWidth="1"/>
    <col min="3" max="3" width="11.140625" style="139" hidden="1" customWidth="1"/>
    <col min="4" max="4" width="11.140625" style="183" hidden="1" customWidth="1"/>
    <col min="5" max="5" width="11.28125" style="143" hidden="1" customWidth="1"/>
    <col min="6" max="6" width="8.140625" style="143" hidden="1" customWidth="1"/>
    <col min="7" max="7" width="28.57421875" style="143" customWidth="1"/>
    <col min="8" max="8" width="14.7109375" style="321" bestFit="1" customWidth="1"/>
    <col min="9" max="9" width="12.421875" style="143" customWidth="1"/>
    <col min="10" max="10" width="12.28125" style="143" customWidth="1"/>
    <col min="11" max="11" width="10.7109375" style="143" customWidth="1"/>
    <col min="12" max="12" width="8.140625" style="143" customWidth="1"/>
    <col min="13" max="13" width="20.28125" style="139" customWidth="1"/>
    <col min="14" max="14" width="11.140625" style="217" customWidth="1"/>
    <col min="15" max="16" width="11.140625" style="139" customWidth="1"/>
    <col min="17" max="17" width="8.140625" style="143" customWidth="1"/>
    <col min="18" max="18" width="8.7109375" style="143" customWidth="1"/>
    <col min="19" max="16384" width="9.00390625" style="139" customWidth="1"/>
  </cols>
  <sheetData>
    <row r="1" spans="1:18" ht="31.5" customHeight="1">
      <c r="A1" s="353" t="s">
        <v>2676</v>
      </c>
      <c r="B1" s="353"/>
      <c r="C1" s="353"/>
      <c r="D1" s="353"/>
      <c r="E1" s="353"/>
      <c r="F1" s="353"/>
      <c r="G1" s="353"/>
      <c r="H1" s="353"/>
      <c r="I1" s="353"/>
      <c r="J1" s="353"/>
      <c r="K1" s="353"/>
      <c r="L1" s="353"/>
      <c r="M1" s="353"/>
      <c r="N1" s="353"/>
      <c r="O1" s="353"/>
      <c r="P1" s="353"/>
      <c r="Q1" s="353"/>
      <c r="R1" s="353"/>
    </row>
    <row r="2" spans="1:18" ht="24" customHeight="1">
      <c r="A2" s="139" t="s">
        <v>938</v>
      </c>
      <c r="B2" s="140"/>
      <c r="C2" s="141"/>
      <c r="D2" s="142"/>
      <c r="M2" s="141"/>
      <c r="N2" s="209"/>
      <c r="O2" s="141"/>
      <c r="P2" s="141"/>
      <c r="Q2" s="356" t="s">
        <v>599</v>
      </c>
      <c r="R2" s="356"/>
    </row>
    <row r="3" spans="1:18" s="150" customFormat="1" ht="29.25" customHeight="1">
      <c r="A3" s="144" t="s">
        <v>490</v>
      </c>
      <c r="B3" s="145" t="s">
        <v>457</v>
      </c>
      <c r="C3" s="144" t="s">
        <v>458</v>
      </c>
      <c r="D3" s="146" t="s">
        <v>459</v>
      </c>
      <c r="E3" s="147" t="s">
        <v>939</v>
      </c>
      <c r="F3" s="147" t="s">
        <v>940</v>
      </c>
      <c r="G3" s="144" t="s">
        <v>490</v>
      </c>
      <c r="H3" s="322" t="s">
        <v>457</v>
      </c>
      <c r="I3" s="148" t="s">
        <v>460</v>
      </c>
      <c r="J3" s="148" t="s">
        <v>461</v>
      </c>
      <c r="K3" s="256" t="s">
        <v>854</v>
      </c>
      <c r="L3" s="149" t="s">
        <v>495</v>
      </c>
      <c r="M3" s="144" t="s">
        <v>490</v>
      </c>
      <c r="N3" s="144" t="s">
        <v>457</v>
      </c>
      <c r="O3" s="144" t="s">
        <v>460</v>
      </c>
      <c r="P3" s="144" t="s">
        <v>461</v>
      </c>
      <c r="Q3" s="326" t="s">
        <v>854</v>
      </c>
      <c r="R3" s="147" t="s">
        <v>495</v>
      </c>
    </row>
    <row r="4" spans="1:18" s="150" customFormat="1" ht="15" customHeight="1">
      <c r="A4" s="151" t="s">
        <v>647</v>
      </c>
      <c r="B4" s="152">
        <v>7</v>
      </c>
      <c r="C4" s="153">
        <v>13752</v>
      </c>
      <c r="D4" s="154">
        <v>16266</v>
      </c>
      <c r="E4" s="155">
        <f>D4/B4</f>
        <v>2323.714285714286</v>
      </c>
      <c r="F4" s="155">
        <f>(D4-C4)/C4</f>
        <v>0.18280977312390925</v>
      </c>
      <c r="G4" s="156" t="s">
        <v>462</v>
      </c>
      <c r="H4" s="323"/>
      <c r="I4" s="54">
        <v>355</v>
      </c>
      <c r="J4" s="158"/>
      <c r="K4" s="325"/>
      <c r="L4" s="155">
        <f>(J4-I4)/I4</f>
        <v>-1</v>
      </c>
      <c r="M4" s="159" t="s">
        <v>546</v>
      </c>
      <c r="N4" s="160"/>
      <c r="O4" s="210">
        <v>1377</v>
      </c>
      <c r="P4" s="211">
        <v>822</v>
      </c>
      <c r="Q4" s="155"/>
      <c r="R4" s="155">
        <f>(P4-O4)/O4</f>
        <v>-0.40305010893246185</v>
      </c>
    </row>
    <row r="5" spans="1:18" s="161" customFormat="1" ht="15" customHeight="1">
      <c r="A5" s="151" t="s">
        <v>663</v>
      </c>
      <c r="B5" s="152">
        <v>43041</v>
      </c>
      <c r="C5" s="153">
        <v>839407</v>
      </c>
      <c r="D5" s="154">
        <v>773110</v>
      </c>
      <c r="E5" s="155">
        <f aca="true" t="shared" si="0" ref="E5:E24">D5/B5</f>
        <v>17.962175600009292</v>
      </c>
      <c r="F5" s="155">
        <f aca="true" t="shared" si="1" ref="F5:F24">(D5-C5)/C5</f>
        <v>-0.07898075665320875</v>
      </c>
      <c r="G5" s="156" t="s">
        <v>463</v>
      </c>
      <c r="H5" s="323"/>
      <c r="I5" s="157">
        <v>43</v>
      </c>
      <c r="J5" s="158"/>
      <c r="K5" s="325"/>
      <c r="L5" s="155">
        <f aca="true" t="shared" si="2" ref="L5:L36">(J5-I5)/I5</f>
        <v>-1</v>
      </c>
      <c r="M5" s="159" t="s">
        <v>564</v>
      </c>
      <c r="N5" s="160">
        <v>30772</v>
      </c>
      <c r="O5" s="210">
        <v>21275</v>
      </c>
      <c r="P5" s="211">
        <v>10274</v>
      </c>
      <c r="Q5" s="155">
        <f>P5/N5</f>
        <v>0.3338749512543871</v>
      </c>
      <c r="R5" s="155">
        <f>(P5-O5)/O5</f>
        <v>-0.5170857814336075</v>
      </c>
    </row>
    <row r="6" spans="1:18" ht="39.75" customHeight="1">
      <c r="A6" s="151" t="s">
        <v>682</v>
      </c>
      <c r="B6" s="152">
        <v>100</v>
      </c>
      <c r="C6" s="153">
        <v>2517</v>
      </c>
      <c r="D6" s="154">
        <v>2841</v>
      </c>
      <c r="E6" s="155">
        <f t="shared" si="0"/>
        <v>28.41</v>
      </c>
      <c r="F6" s="155">
        <f t="shared" si="1"/>
        <v>0.12872467222884387</v>
      </c>
      <c r="G6" s="156" t="s">
        <v>647</v>
      </c>
      <c r="H6" s="315">
        <v>5</v>
      </c>
      <c r="I6" s="314">
        <v>5</v>
      </c>
      <c r="J6" s="315">
        <v>35</v>
      </c>
      <c r="K6" s="325">
        <f>J6/H6</f>
        <v>7</v>
      </c>
      <c r="L6" s="155">
        <f t="shared" si="2"/>
        <v>6</v>
      </c>
      <c r="M6" s="159" t="s">
        <v>565</v>
      </c>
      <c r="N6" s="160">
        <v>1298</v>
      </c>
      <c r="O6" s="211">
        <v>2143</v>
      </c>
      <c r="P6" s="211">
        <v>510</v>
      </c>
      <c r="Q6" s="155">
        <f>P6/N6</f>
        <v>0.3929121725731895</v>
      </c>
      <c r="R6" s="155">
        <f>(P6-O6)/O6</f>
        <v>-0.7620158656089594</v>
      </c>
    </row>
    <row r="7" spans="1:18" ht="15" customHeight="1">
      <c r="A7" s="151" t="s">
        <v>692</v>
      </c>
      <c r="B7" s="152">
        <v>1734</v>
      </c>
      <c r="C7" s="153">
        <v>50003</v>
      </c>
      <c r="D7" s="154">
        <v>35000</v>
      </c>
      <c r="E7" s="155">
        <f t="shared" si="0"/>
        <v>20.184544405997695</v>
      </c>
      <c r="F7" s="155">
        <f t="shared" si="1"/>
        <v>-0.3000419974801512</v>
      </c>
      <c r="G7" s="162" t="s">
        <v>464</v>
      </c>
      <c r="H7" s="315">
        <v>5</v>
      </c>
      <c r="I7" s="314"/>
      <c r="J7" s="315"/>
      <c r="K7" s="325">
        <f>J7/H7</f>
        <v>0</v>
      </c>
      <c r="L7" s="155"/>
      <c r="M7" s="159" t="s">
        <v>566</v>
      </c>
      <c r="N7" s="160"/>
      <c r="O7" s="160"/>
      <c r="P7" s="160"/>
      <c r="Q7" s="155"/>
      <c r="R7" s="155"/>
    </row>
    <row r="8" spans="1:18" ht="15" customHeight="1">
      <c r="A8" s="151" t="s">
        <v>698</v>
      </c>
      <c r="B8" s="152">
        <v>78</v>
      </c>
      <c r="C8" s="153">
        <v>4034</v>
      </c>
      <c r="D8" s="154">
        <v>3256</v>
      </c>
      <c r="E8" s="155">
        <f t="shared" si="0"/>
        <v>41.743589743589745</v>
      </c>
      <c r="F8" s="155">
        <f t="shared" si="1"/>
        <v>-0.19286068418443233</v>
      </c>
      <c r="G8" s="156" t="s">
        <v>663</v>
      </c>
      <c r="H8" s="315">
        <v>28500</v>
      </c>
      <c r="I8" s="314">
        <f>SUM(I9:I14)</f>
        <v>11014</v>
      </c>
      <c r="J8" s="315">
        <f>SUM(J9:J15)</f>
        <v>9219</v>
      </c>
      <c r="K8" s="325">
        <f>J8/H8</f>
        <v>0.3234736842105263</v>
      </c>
      <c r="L8" s="155">
        <f t="shared" si="2"/>
        <v>-0.16297439622298893</v>
      </c>
      <c r="M8" s="159" t="s">
        <v>567</v>
      </c>
      <c r="N8" s="160">
        <v>26</v>
      </c>
      <c r="O8" s="210">
        <v>10</v>
      </c>
      <c r="P8" s="211">
        <v>9</v>
      </c>
      <c r="Q8" s="155">
        <f>P8/N8</f>
        <v>0.34615384615384615</v>
      </c>
      <c r="R8" s="155">
        <f>(P8-O8)/O8</f>
        <v>-0.1</v>
      </c>
    </row>
    <row r="9" spans="1:18" ht="15" customHeight="1">
      <c r="A9" s="151" t="s">
        <v>715</v>
      </c>
      <c r="B9" s="163"/>
      <c r="C9" s="153">
        <v>6744</v>
      </c>
      <c r="D9" s="154">
        <v>5459</v>
      </c>
      <c r="E9" s="155" t="e">
        <f t="shared" si="0"/>
        <v>#DIV/0!</v>
      </c>
      <c r="F9" s="155">
        <f t="shared" si="1"/>
        <v>-0.19053973902728352</v>
      </c>
      <c r="G9" s="162" t="s">
        <v>665</v>
      </c>
      <c r="H9" s="315">
        <v>28500</v>
      </c>
      <c r="I9" s="314">
        <v>11208</v>
      </c>
      <c r="J9" s="315">
        <v>9135</v>
      </c>
      <c r="K9" s="325">
        <f>J9/H9</f>
        <v>0.32052631578947366</v>
      </c>
      <c r="L9" s="155">
        <f t="shared" si="2"/>
        <v>-0.18495717344753748</v>
      </c>
      <c r="M9" s="159" t="s">
        <v>568</v>
      </c>
      <c r="N9" s="160"/>
      <c r="O9" s="160"/>
      <c r="P9" s="160"/>
      <c r="Q9" s="155"/>
      <c r="R9" s="155"/>
    </row>
    <row r="10" spans="1:18" ht="15" customHeight="1">
      <c r="A10" s="151" t="s">
        <v>721</v>
      </c>
      <c r="B10" s="163"/>
      <c r="C10" s="153"/>
      <c r="D10" s="154">
        <v>13994</v>
      </c>
      <c r="E10" s="155"/>
      <c r="F10" s="155"/>
      <c r="G10" s="162" t="s">
        <v>667</v>
      </c>
      <c r="H10" s="315"/>
      <c r="I10" s="314">
        <v>591</v>
      </c>
      <c r="J10" s="315">
        <v>493</v>
      </c>
      <c r="K10" s="325"/>
      <c r="L10" s="155">
        <f t="shared" si="2"/>
        <v>-0.1658206429780034</v>
      </c>
      <c r="M10" s="159" t="s">
        <v>572</v>
      </c>
      <c r="N10" s="160"/>
      <c r="O10" s="211">
        <v>366</v>
      </c>
      <c r="P10" s="211">
        <v>2467</v>
      </c>
      <c r="Q10" s="155"/>
      <c r="R10" s="155">
        <f>(P10-O10)/O10</f>
        <v>5.740437158469946</v>
      </c>
    </row>
    <row r="11" spans="1:18" ht="15" customHeight="1">
      <c r="A11" s="151" t="s">
        <v>729</v>
      </c>
      <c r="B11" s="164"/>
      <c r="C11" s="165">
        <v>205</v>
      </c>
      <c r="D11" s="154">
        <v>3360</v>
      </c>
      <c r="E11" s="155" t="e">
        <f t="shared" si="0"/>
        <v>#DIV/0!</v>
      </c>
      <c r="F11" s="155">
        <f t="shared" si="1"/>
        <v>15.390243902439025</v>
      </c>
      <c r="G11" s="162" t="s">
        <v>669</v>
      </c>
      <c r="H11" s="315"/>
      <c r="I11" s="314"/>
      <c r="J11" s="315">
        <v>0</v>
      </c>
      <c r="K11" s="325"/>
      <c r="L11" s="155"/>
      <c r="M11" s="159" t="s">
        <v>941</v>
      </c>
      <c r="N11" s="160"/>
      <c r="O11" s="160"/>
      <c r="P11" s="160"/>
      <c r="Q11" s="155"/>
      <c r="R11" s="155"/>
    </row>
    <row r="12" spans="1:18" ht="15" customHeight="1">
      <c r="A12" s="151" t="s">
        <v>772</v>
      </c>
      <c r="B12" s="163"/>
      <c r="C12" s="153"/>
      <c r="D12" s="154">
        <v>149</v>
      </c>
      <c r="E12" s="155"/>
      <c r="F12" s="155"/>
      <c r="G12" s="162" t="s">
        <v>465</v>
      </c>
      <c r="H12" s="315"/>
      <c r="I12" s="314"/>
      <c r="J12" s="315">
        <v>-409</v>
      </c>
      <c r="K12" s="325"/>
      <c r="L12" s="155"/>
      <c r="M12" s="218" t="s">
        <v>500</v>
      </c>
      <c r="N12" s="160"/>
      <c r="O12" s="160">
        <v>238</v>
      </c>
      <c r="P12" s="160"/>
      <c r="Q12" s="155"/>
      <c r="R12" s="155"/>
    </row>
    <row r="13" spans="1:18" ht="15" customHeight="1">
      <c r="A13" s="151" t="s">
        <v>796</v>
      </c>
      <c r="B13" s="163"/>
      <c r="C13" s="153">
        <v>65</v>
      </c>
      <c r="D13" s="154">
        <v>61</v>
      </c>
      <c r="E13" s="155" t="e">
        <f t="shared" si="0"/>
        <v>#DIV/0!</v>
      </c>
      <c r="F13" s="155">
        <f t="shared" si="1"/>
        <v>-0.06153846153846154</v>
      </c>
      <c r="G13" s="162" t="s">
        <v>466</v>
      </c>
      <c r="H13" s="315"/>
      <c r="I13" s="221"/>
      <c r="J13" s="220">
        <v>0</v>
      </c>
      <c r="K13" s="325"/>
      <c r="L13" s="155"/>
      <c r="M13" s="218" t="s">
        <v>534</v>
      </c>
      <c r="N13" s="165">
        <v>19</v>
      </c>
      <c r="O13" s="165">
        <v>27</v>
      </c>
      <c r="P13" s="165"/>
      <c r="Q13" s="155">
        <f>P13/N13</f>
        <v>0</v>
      </c>
      <c r="R13" s="155"/>
    </row>
    <row r="14" spans="1:18" ht="15" customHeight="1">
      <c r="A14" s="151" t="s">
        <v>836</v>
      </c>
      <c r="B14" s="163"/>
      <c r="C14" s="153">
        <v>474</v>
      </c>
      <c r="D14" s="154">
        <v>547</v>
      </c>
      <c r="E14" s="155" t="e">
        <f t="shared" si="0"/>
        <v>#DIV/0!</v>
      </c>
      <c r="F14" s="155">
        <f t="shared" si="1"/>
        <v>0.1540084388185654</v>
      </c>
      <c r="G14" s="162" t="s">
        <v>671</v>
      </c>
      <c r="H14" s="315"/>
      <c r="I14" s="314">
        <v>-785</v>
      </c>
      <c r="J14" s="315"/>
      <c r="K14" s="325"/>
      <c r="L14" s="155">
        <f t="shared" si="2"/>
        <v>-1</v>
      </c>
      <c r="M14" s="166"/>
      <c r="N14" s="165"/>
      <c r="O14" s="165"/>
      <c r="P14" s="165"/>
      <c r="Q14" s="155"/>
      <c r="R14" s="155"/>
    </row>
    <row r="15" spans="1:18" ht="15" customHeight="1">
      <c r="A15" s="151" t="s">
        <v>847</v>
      </c>
      <c r="B15" s="163">
        <v>40</v>
      </c>
      <c r="C15" s="153">
        <v>312</v>
      </c>
      <c r="D15" s="154">
        <v>839</v>
      </c>
      <c r="E15" s="155">
        <f t="shared" si="0"/>
        <v>20.975</v>
      </c>
      <c r="F15" s="155">
        <f t="shared" si="1"/>
        <v>1.689102564102564</v>
      </c>
      <c r="G15" s="162" t="s">
        <v>673</v>
      </c>
      <c r="H15" s="315"/>
      <c r="I15" s="314"/>
      <c r="J15" s="315"/>
      <c r="K15" s="325"/>
      <c r="L15" s="155"/>
      <c r="M15" s="166"/>
      <c r="N15" s="165"/>
      <c r="O15" s="165"/>
      <c r="P15" s="165"/>
      <c r="Q15" s="155"/>
      <c r="R15" s="155"/>
    </row>
    <row r="16" spans="1:18" ht="15" customHeight="1">
      <c r="A16" s="151" t="s">
        <v>920</v>
      </c>
      <c r="B16" s="167"/>
      <c r="C16" s="153"/>
      <c r="D16" s="154">
        <v>50</v>
      </c>
      <c r="E16" s="155"/>
      <c r="F16" s="155"/>
      <c r="G16" s="156" t="s">
        <v>682</v>
      </c>
      <c r="H16" s="315"/>
      <c r="I16" s="314">
        <v>112</v>
      </c>
      <c r="J16" s="315">
        <v>113</v>
      </c>
      <c r="K16" s="325"/>
      <c r="L16" s="155">
        <f t="shared" si="2"/>
        <v>0.008928571428571428</v>
      </c>
      <c r="M16" s="166"/>
      <c r="N16" s="165"/>
      <c r="O16" s="165"/>
      <c r="P16" s="165"/>
      <c r="Q16" s="155"/>
      <c r="R16" s="155"/>
    </row>
    <row r="17" spans="1:18" ht="15" customHeight="1">
      <c r="A17" s="168" t="s">
        <v>925</v>
      </c>
      <c r="B17" s="169">
        <f>SUM(B4:B16)</f>
        <v>45000</v>
      </c>
      <c r="C17" s="169">
        <f>SUM(C4:C16)</f>
        <v>917513</v>
      </c>
      <c r="D17" s="169">
        <f>SUM(D4:D16)</f>
        <v>854932</v>
      </c>
      <c r="E17" s="155">
        <f t="shared" si="0"/>
        <v>18.99848888888889</v>
      </c>
      <c r="F17" s="155">
        <f t="shared" si="1"/>
        <v>-0.06820720796326592</v>
      </c>
      <c r="G17" s="156" t="s">
        <v>692</v>
      </c>
      <c r="H17" s="315">
        <v>1500</v>
      </c>
      <c r="I17" s="314">
        <v>574</v>
      </c>
      <c r="J17" s="315">
        <v>602</v>
      </c>
      <c r="K17" s="325">
        <f>J17/H17</f>
        <v>0.4013333333333333</v>
      </c>
      <c r="L17" s="155">
        <f t="shared" si="2"/>
        <v>0.04878048780487805</v>
      </c>
      <c r="M17" s="168" t="s">
        <v>926</v>
      </c>
      <c r="N17" s="160">
        <v>32115</v>
      </c>
      <c r="O17" s="211">
        <f>SUM(O4:O13)</f>
        <v>25436</v>
      </c>
      <c r="P17" s="211">
        <f>SUM(P4:P13)</f>
        <v>14082</v>
      </c>
      <c r="Q17" s="155">
        <f>P17/N17</f>
        <v>0.4384866884633349</v>
      </c>
      <c r="R17" s="155">
        <f>(P17-O17)/O17</f>
        <v>-0.4463752162289668</v>
      </c>
    </row>
    <row r="18" spans="1:18" ht="15" customHeight="1">
      <c r="A18" s="171" t="s">
        <v>927</v>
      </c>
      <c r="B18" s="172"/>
      <c r="C18" s="173">
        <v>196905</v>
      </c>
      <c r="D18" s="174"/>
      <c r="E18" s="155" t="e">
        <f t="shared" si="0"/>
        <v>#DIV/0!</v>
      </c>
      <c r="F18" s="155">
        <f t="shared" si="1"/>
        <v>-1</v>
      </c>
      <c r="G18" s="156" t="s">
        <v>715</v>
      </c>
      <c r="H18" s="315"/>
      <c r="I18" s="316"/>
      <c r="J18" s="315">
        <v>23</v>
      </c>
      <c r="K18" s="325"/>
      <c r="L18" s="155"/>
      <c r="M18" s="188"/>
      <c r="N18" s="188"/>
      <c r="O18" s="188"/>
      <c r="P18" s="188"/>
      <c r="Q18" s="155"/>
      <c r="R18" s="188"/>
    </row>
    <row r="19" spans="1:18" s="179" customFormat="1" ht="15" customHeight="1">
      <c r="A19" s="176" t="s">
        <v>929</v>
      </c>
      <c r="B19" s="164"/>
      <c r="C19" s="153">
        <v>7400</v>
      </c>
      <c r="D19" s="177"/>
      <c r="E19" s="155"/>
      <c r="F19" s="155">
        <f t="shared" si="1"/>
        <v>-1</v>
      </c>
      <c r="G19" s="156" t="s">
        <v>721</v>
      </c>
      <c r="H19" s="315"/>
      <c r="I19" s="317"/>
      <c r="J19" s="315">
        <v>570</v>
      </c>
      <c r="K19" s="325"/>
      <c r="L19" s="155"/>
      <c r="M19" s="189"/>
      <c r="N19" s="189"/>
      <c r="O19" s="189"/>
      <c r="P19" s="189"/>
      <c r="Q19" s="155"/>
      <c r="R19" s="189"/>
    </row>
    <row r="20" spans="1:18" s="179" customFormat="1" ht="15" customHeight="1">
      <c r="A20" s="176" t="s">
        <v>931</v>
      </c>
      <c r="B20" s="164"/>
      <c r="C20" s="153"/>
      <c r="D20" s="177"/>
      <c r="E20" s="155"/>
      <c r="F20" s="155"/>
      <c r="G20" s="156" t="s">
        <v>772</v>
      </c>
      <c r="H20" s="315"/>
      <c r="I20" s="317"/>
      <c r="J20" s="315">
        <v>44</v>
      </c>
      <c r="K20" s="325"/>
      <c r="L20" s="155"/>
      <c r="M20" s="189"/>
      <c r="N20" s="189"/>
      <c r="O20" s="189"/>
      <c r="P20" s="189"/>
      <c r="Q20" s="155"/>
      <c r="R20" s="189"/>
    </row>
    <row r="21" spans="1:18" s="180" customFormat="1" ht="15" customHeight="1">
      <c r="A21" s="176" t="s">
        <v>933</v>
      </c>
      <c r="B21" s="164"/>
      <c r="C21" s="153">
        <v>189505</v>
      </c>
      <c r="D21" s="177"/>
      <c r="E21" s="155" t="e">
        <f t="shared" si="0"/>
        <v>#DIV/0!</v>
      </c>
      <c r="F21" s="155">
        <f t="shared" si="1"/>
        <v>-1</v>
      </c>
      <c r="G21" s="156" t="s">
        <v>698</v>
      </c>
      <c r="H21" s="315">
        <v>100</v>
      </c>
      <c r="I21" s="314">
        <v>62</v>
      </c>
      <c r="J21" s="318">
        <v>60</v>
      </c>
      <c r="K21" s="325">
        <f>J21/H21</f>
        <v>0.6</v>
      </c>
      <c r="L21" s="155">
        <f t="shared" si="2"/>
        <v>-0.03225806451612903</v>
      </c>
      <c r="M21" s="190"/>
      <c r="N21" s="190"/>
      <c r="O21" s="190"/>
      <c r="P21" s="190"/>
      <c r="Q21" s="155"/>
      <c r="R21" s="190"/>
    </row>
    <row r="22" spans="1:18" s="180" customFormat="1" ht="15" customHeight="1">
      <c r="A22" s="176" t="s">
        <v>935</v>
      </c>
      <c r="B22" s="164"/>
      <c r="C22" s="153"/>
      <c r="D22" s="181"/>
      <c r="E22" s="155"/>
      <c r="F22" s="155"/>
      <c r="G22" s="156" t="s">
        <v>467</v>
      </c>
      <c r="H22" s="315"/>
      <c r="I22" s="314">
        <f>I23</f>
        <v>910</v>
      </c>
      <c r="J22" s="319"/>
      <c r="K22" s="325"/>
      <c r="L22" s="155">
        <f t="shared" si="2"/>
        <v>-1</v>
      </c>
      <c r="M22" s="190"/>
      <c r="N22" s="190"/>
      <c r="O22" s="190"/>
      <c r="P22" s="190"/>
      <c r="Q22" s="155"/>
      <c r="R22" s="190"/>
    </row>
    <row r="23" spans="1:18" ht="15" customHeight="1">
      <c r="A23" s="176" t="s">
        <v>468</v>
      </c>
      <c r="B23" s="164"/>
      <c r="C23" s="153"/>
      <c r="D23" s="181"/>
      <c r="E23" s="155"/>
      <c r="F23" s="155"/>
      <c r="G23" s="162" t="s">
        <v>469</v>
      </c>
      <c r="H23" s="315"/>
      <c r="I23" s="314">
        <v>910</v>
      </c>
      <c r="J23" s="315"/>
      <c r="K23" s="325"/>
      <c r="L23" s="155">
        <f t="shared" si="2"/>
        <v>-1</v>
      </c>
      <c r="M23" s="188"/>
      <c r="N23" s="188"/>
      <c r="O23" s="188"/>
      <c r="P23" s="188"/>
      <c r="Q23" s="155"/>
      <c r="R23" s="188"/>
    </row>
    <row r="24" spans="1:18" ht="15" customHeight="1">
      <c r="A24" s="168" t="s">
        <v>580</v>
      </c>
      <c r="B24" s="172">
        <v>45000</v>
      </c>
      <c r="C24" s="173">
        <v>1114418</v>
      </c>
      <c r="D24" s="174"/>
      <c r="E24" s="155">
        <f t="shared" si="0"/>
        <v>0</v>
      </c>
      <c r="F24" s="155">
        <f t="shared" si="1"/>
        <v>-1</v>
      </c>
      <c r="G24" s="156" t="s">
        <v>470</v>
      </c>
      <c r="H24" s="315"/>
      <c r="I24" s="314">
        <v>198</v>
      </c>
      <c r="J24" s="315"/>
      <c r="K24" s="325"/>
      <c r="L24" s="155">
        <f t="shared" si="2"/>
        <v>-1</v>
      </c>
      <c r="M24" s="188"/>
      <c r="N24" s="188"/>
      <c r="O24" s="188"/>
      <c r="P24" s="188"/>
      <c r="Q24" s="155"/>
      <c r="R24" s="188"/>
    </row>
    <row r="25" spans="7:18" ht="15" customHeight="1">
      <c r="G25" s="162" t="s">
        <v>471</v>
      </c>
      <c r="H25" s="315"/>
      <c r="I25" s="314">
        <v>198</v>
      </c>
      <c r="J25" s="315"/>
      <c r="K25" s="325"/>
      <c r="L25" s="155">
        <f t="shared" si="2"/>
        <v>-1</v>
      </c>
      <c r="M25" s="188"/>
      <c r="N25" s="212"/>
      <c r="O25" s="188"/>
      <c r="P25" s="212"/>
      <c r="Q25" s="155"/>
      <c r="R25" s="191"/>
    </row>
    <row r="26" spans="2:18" ht="15" customHeight="1">
      <c r="B26" s="140"/>
      <c r="C26" s="141"/>
      <c r="G26" s="156" t="s">
        <v>847</v>
      </c>
      <c r="H26" s="315">
        <v>100</v>
      </c>
      <c r="I26" s="314">
        <v>300</v>
      </c>
      <c r="J26" s="315"/>
      <c r="K26" s="325">
        <f>J26/H26</f>
        <v>0</v>
      </c>
      <c r="L26" s="155">
        <f t="shared" si="2"/>
        <v>-1</v>
      </c>
      <c r="M26" s="188"/>
      <c r="N26" s="213"/>
      <c r="O26" s="188"/>
      <c r="P26" s="188"/>
      <c r="Q26" s="155"/>
      <c r="R26" s="191"/>
    </row>
    <row r="27" spans="7:18" ht="14.25">
      <c r="G27" s="156" t="s">
        <v>920</v>
      </c>
      <c r="H27" s="315"/>
      <c r="I27" s="221"/>
      <c r="J27" s="220"/>
      <c r="K27" s="325"/>
      <c r="L27" s="155"/>
      <c r="M27" s="188"/>
      <c r="N27" s="213"/>
      <c r="O27" s="188"/>
      <c r="P27" s="188"/>
      <c r="Q27" s="155"/>
      <c r="R27" s="191"/>
    </row>
    <row r="28" spans="7:18" ht="14.25">
      <c r="G28" s="156"/>
      <c r="H28" s="315"/>
      <c r="I28" s="221"/>
      <c r="J28" s="220"/>
      <c r="K28" s="325"/>
      <c r="L28" s="155"/>
      <c r="M28" s="188"/>
      <c r="N28" s="213"/>
      <c r="O28" s="188"/>
      <c r="P28" s="188"/>
      <c r="Q28" s="155"/>
      <c r="R28" s="191"/>
    </row>
    <row r="29" spans="7:18" ht="14.25">
      <c r="G29" s="184" t="s">
        <v>472</v>
      </c>
      <c r="H29" s="315">
        <v>30300</v>
      </c>
      <c r="I29" s="320">
        <f>I4+I5+I6+I16+I17+I21+I22+I24+I26+I8</f>
        <v>13573</v>
      </c>
      <c r="J29" s="320">
        <f>J6+J8+J16+J17+J18+J19+J20+J21</f>
        <v>10666</v>
      </c>
      <c r="K29" s="325">
        <f>J29/H29</f>
        <v>0.35201320132013203</v>
      </c>
      <c r="L29" s="155">
        <f t="shared" si="2"/>
        <v>-0.21417520076622706</v>
      </c>
      <c r="M29" s="188"/>
      <c r="N29" s="213"/>
      <c r="O29" s="188"/>
      <c r="P29" s="188"/>
      <c r="Q29" s="155"/>
      <c r="R29" s="191"/>
    </row>
    <row r="30" spans="7:18" ht="14.25">
      <c r="G30" s="185" t="s">
        <v>473</v>
      </c>
      <c r="H30" s="315"/>
      <c r="I30" s="223"/>
      <c r="J30" s="220"/>
      <c r="K30" s="325"/>
      <c r="L30" s="155"/>
      <c r="M30" s="175" t="s">
        <v>928</v>
      </c>
      <c r="N30" s="214"/>
      <c r="O30" s="211"/>
      <c r="P30" s="176"/>
      <c r="Q30" s="155"/>
      <c r="R30" s="155" t="e">
        <f>(P30-O30)/O30</f>
        <v>#DIV/0!</v>
      </c>
    </row>
    <row r="31" spans="7:18" ht="14.25">
      <c r="G31" s="186" t="s">
        <v>474</v>
      </c>
      <c r="H31" s="315"/>
      <c r="I31" s="316">
        <v>9084</v>
      </c>
      <c r="J31" s="315">
        <v>2512</v>
      </c>
      <c r="K31" s="325"/>
      <c r="L31" s="155">
        <f t="shared" si="2"/>
        <v>-0.7234698370761778</v>
      </c>
      <c r="M31" s="178" t="s">
        <v>932</v>
      </c>
      <c r="N31" s="165"/>
      <c r="O31" s="165"/>
      <c r="P31" s="165"/>
      <c r="Q31" s="155"/>
      <c r="R31" s="155"/>
    </row>
    <row r="32" spans="7:18" ht="14.25">
      <c r="G32" s="186" t="s">
        <v>475</v>
      </c>
      <c r="H32" s="324"/>
      <c r="I32" s="222"/>
      <c r="J32" s="222"/>
      <c r="K32" s="325"/>
      <c r="L32" s="155"/>
      <c r="M32" s="178" t="s">
        <v>930</v>
      </c>
      <c r="N32" s="165"/>
      <c r="O32" s="165"/>
      <c r="P32" s="215"/>
      <c r="Q32" s="155"/>
      <c r="R32" s="155"/>
    </row>
    <row r="33" spans="7:18" ht="14.25">
      <c r="G33" s="186" t="s">
        <v>476</v>
      </c>
      <c r="H33" s="224"/>
      <c r="I33" s="222"/>
      <c r="J33" s="222"/>
      <c r="K33" s="325"/>
      <c r="L33" s="155"/>
      <c r="M33" s="178" t="s">
        <v>942</v>
      </c>
      <c r="N33" s="165"/>
      <c r="O33" s="165"/>
      <c r="P33" s="216">
        <v>5222</v>
      </c>
      <c r="Q33" s="155"/>
      <c r="R33" s="155"/>
    </row>
    <row r="34" spans="7:18" ht="14.25">
      <c r="G34" s="186" t="s">
        <v>478</v>
      </c>
      <c r="H34" s="324">
        <v>10498</v>
      </c>
      <c r="I34" s="316">
        <v>13291</v>
      </c>
      <c r="J34" s="316">
        <v>10512</v>
      </c>
      <c r="K34" s="325">
        <f>J34/H34</f>
        <v>1.0013335873499714</v>
      </c>
      <c r="L34" s="155">
        <f t="shared" si="2"/>
        <v>-0.20908885712136033</v>
      </c>
      <c r="M34" s="178" t="s">
        <v>943</v>
      </c>
      <c r="N34" s="165">
        <v>8683</v>
      </c>
      <c r="O34" s="211">
        <v>10512</v>
      </c>
      <c r="P34" s="211">
        <v>4386</v>
      </c>
      <c r="Q34" s="155">
        <f>P34/N34</f>
        <v>0.5051249568121617</v>
      </c>
      <c r="R34" s="155">
        <f>(P34-O34)/O34</f>
        <v>-0.5827625570776256</v>
      </c>
    </row>
    <row r="35" spans="7:18" ht="14.25">
      <c r="G35" s="186"/>
      <c r="H35" s="224"/>
      <c r="I35" s="222"/>
      <c r="J35" s="316"/>
      <c r="K35" s="325"/>
      <c r="L35" s="155"/>
      <c r="M35" s="178"/>
      <c r="N35" s="165"/>
      <c r="O35" s="176"/>
      <c r="P35" s="176"/>
      <c r="Q35" s="155"/>
      <c r="R35" s="155"/>
    </row>
    <row r="36" spans="7:18" ht="14.25">
      <c r="G36" s="187" t="s">
        <v>477</v>
      </c>
      <c r="H36" s="315">
        <v>40798</v>
      </c>
      <c r="I36" s="315">
        <v>35948</v>
      </c>
      <c r="J36" s="315">
        <v>23690</v>
      </c>
      <c r="K36" s="325">
        <f>J36/H36</f>
        <v>0.5806657189077896</v>
      </c>
      <c r="L36" s="155">
        <f t="shared" si="2"/>
        <v>-0.34099254478691443</v>
      </c>
      <c r="M36" s="170" t="s">
        <v>581</v>
      </c>
      <c r="N36" s="165">
        <v>40798</v>
      </c>
      <c r="O36" s="176">
        <v>35948</v>
      </c>
      <c r="P36" s="211">
        <v>23690</v>
      </c>
      <c r="Q36" s="155">
        <f>P36/N36</f>
        <v>0.5806657189077896</v>
      </c>
      <c r="R36" s="155">
        <f>(P36-O36)/O36</f>
        <v>-0.34099254478691443</v>
      </c>
    </row>
  </sheetData>
  <sheetProtection/>
  <autoFilter ref="A3:R36"/>
  <mergeCells count="2">
    <mergeCell ref="A1:R1"/>
    <mergeCell ref="Q2:R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74"/>
  <sheetViews>
    <sheetView showZeros="0" zoomScalePageLayoutView="0" workbookViewId="0" topLeftCell="A1">
      <selection activeCell="F18" sqref="F18"/>
    </sheetView>
  </sheetViews>
  <sheetFormatPr defaultColWidth="9.140625" defaultRowHeight="15"/>
  <cols>
    <col min="1" max="1" width="40.8515625" style="45" customWidth="1"/>
    <col min="2" max="2" width="16.421875" style="47" customWidth="1"/>
    <col min="3" max="3" width="48.57421875" style="48" customWidth="1"/>
    <col min="4" max="4" width="16.421875" style="47" customWidth="1"/>
    <col min="5" max="16384" width="9.00390625" style="45" customWidth="1"/>
  </cols>
  <sheetData>
    <row r="1" spans="1:4" ht="31.5" customHeight="1">
      <c r="A1" s="353" t="s">
        <v>2672</v>
      </c>
      <c r="B1" s="353"/>
      <c r="C1" s="353"/>
      <c r="D1" s="353"/>
    </row>
    <row r="2" spans="1:4" ht="24" customHeight="1">
      <c r="A2" s="45" t="s">
        <v>598</v>
      </c>
      <c r="D2" s="47" t="s">
        <v>599</v>
      </c>
    </row>
    <row r="3" spans="1:4" s="50" customFormat="1" ht="18" customHeight="1">
      <c r="A3" s="354" t="s">
        <v>600</v>
      </c>
      <c r="B3" s="354"/>
      <c r="C3" s="354" t="s">
        <v>601</v>
      </c>
      <c r="D3" s="354"/>
    </row>
    <row r="4" spans="1:4" s="46" customFormat="1" ht="18" customHeight="1">
      <c r="A4" s="49" t="s">
        <v>490</v>
      </c>
      <c r="B4" s="49" t="s">
        <v>602</v>
      </c>
      <c r="C4" s="49" t="s">
        <v>490</v>
      </c>
      <c r="D4" s="49" t="s">
        <v>602</v>
      </c>
    </row>
    <row r="5" spans="1:4" ht="18" customHeight="1">
      <c r="A5" s="51" t="s">
        <v>603</v>
      </c>
      <c r="B5" s="52">
        <v>0</v>
      </c>
      <c r="C5" s="53" t="s">
        <v>604</v>
      </c>
      <c r="D5" s="54">
        <v>0</v>
      </c>
    </row>
    <row r="6" spans="1:4" ht="18" customHeight="1">
      <c r="A6" s="19"/>
      <c r="B6" s="23"/>
      <c r="C6" s="19" t="s">
        <v>605</v>
      </c>
      <c r="D6" s="23">
        <v>0</v>
      </c>
    </row>
    <row r="7" spans="1:4" ht="18" customHeight="1">
      <c r="A7" s="19"/>
      <c r="B7" s="23"/>
      <c r="C7" s="19" t="s">
        <v>606</v>
      </c>
      <c r="D7" s="23">
        <v>0</v>
      </c>
    </row>
    <row r="8" spans="1:4" ht="18" customHeight="1">
      <c r="A8" s="19"/>
      <c r="B8" s="23"/>
      <c r="C8" s="19" t="s">
        <v>607</v>
      </c>
      <c r="D8" s="23">
        <v>0</v>
      </c>
    </row>
    <row r="9" spans="1:4" ht="18" customHeight="1">
      <c r="A9" s="19"/>
      <c r="B9" s="55"/>
      <c r="C9" s="19" t="s">
        <v>608</v>
      </c>
      <c r="D9" s="23">
        <v>0</v>
      </c>
    </row>
    <row r="10" spans="1:4" ht="18" customHeight="1">
      <c r="A10" s="19"/>
      <c r="B10" s="23"/>
      <c r="C10" s="19" t="s">
        <v>609</v>
      </c>
      <c r="D10" s="23">
        <v>0</v>
      </c>
    </row>
    <row r="11" spans="1:4" ht="18" customHeight="1">
      <c r="A11" s="19"/>
      <c r="B11" s="23"/>
      <c r="C11" s="19" t="s">
        <v>610</v>
      </c>
      <c r="D11" s="23">
        <v>0</v>
      </c>
    </row>
    <row r="12" spans="1:4" ht="18" customHeight="1">
      <c r="A12" s="19" t="s">
        <v>611</v>
      </c>
      <c r="B12" s="23">
        <v>0</v>
      </c>
      <c r="C12" s="19" t="s">
        <v>612</v>
      </c>
      <c r="D12" s="23">
        <v>0</v>
      </c>
    </row>
    <row r="13" spans="1:4" ht="18" customHeight="1">
      <c r="A13" s="19"/>
      <c r="B13" s="23"/>
      <c r="C13" s="19" t="s">
        <v>613</v>
      </c>
      <c r="D13" s="23">
        <v>0</v>
      </c>
    </row>
    <row r="14" spans="1:4" ht="18" customHeight="1">
      <c r="A14" s="19"/>
      <c r="B14" s="55"/>
      <c r="C14" s="19" t="s">
        <v>614</v>
      </c>
      <c r="D14" s="23">
        <v>0</v>
      </c>
    </row>
    <row r="15" spans="1:4" ht="18" customHeight="1">
      <c r="A15" s="19"/>
      <c r="B15" s="55"/>
      <c r="C15" s="19" t="s">
        <v>615</v>
      </c>
      <c r="D15" s="23">
        <v>0</v>
      </c>
    </row>
    <row r="16" spans="1:4" ht="18" customHeight="1">
      <c r="A16" s="19"/>
      <c r="B16" s="23"/>
      <c r="C16" s="19" t="s">
        <v>616</v>
      </c>
      <c r="D16" s="23">
        <v>0</v>
      </c>
    </row>
    <row r="17" spans="1:4" ht="18" customHeight="1">
      <c r="A17" s="19"/>
      <c r="B17" s="23"/>
      <c r="C17" s="19" t="s">
        <v>617</v>
      </c>
      <c r="D17" s="23">
        <v>0</v>
      </c>
    </row>
    <row r="18" spans="1:4" ht="18" customHeight="1">
      <c r="A18" s="19"/>
      <c r="B18" s="23"/>
      <c r="C18" s="19" t="s">
        <v>618</v>
      </c>
      <c r="D18" s="23">
        <v>0</v>
      </c>
    </row>
    <row r="19" spans="1:4" ht="18" customHeight="1">
      <c r="A19" s="19"/>
      <c r="B19" s="23"/>
      <c r="C19" s="19" t="s">
        <v>619</v>
      </c>
      <c r="D19" s="23">
        <v>0</v>
      </c>
    </row>
    <row r="20" spans="1:4" ht="18" customHeight="1">
      <c r="A20" s="19" t="s">
        <v>620</v>
      </c>
      <c r="B20" s="23">
        <v>0</v>
      </c>
      <c r="C20" s="19" t="s">
        <v>621</v>
      </c>
      <c r="D20" s="196">
        <v>781</v>
      </c>
    </row>
    <row r="21" spans="1:4" ht="18" customHeight="1">
      <c r="A21" s="19"/>
      <c r="B21" s="23"/>
      <c r="C21" s="19" t="s">
        <v>622</v>
      </c>
      <c r="D21" s="196">
        <v>235</v>
      </c>
    </row>
    <row r="22" spans="1:4" ht="18" customHeight="1">
      <c r="A22" s="19"/>
      <c r="B22" s="23"/>
      <c r="C22" s="19" t="s">
        <v>623</v>
      </c>
      <c r="D22" s="196">
        <v>535</v>
      </c>
    </row>
    <row r="23" spans="1:4" ht="18" customHeight="1">
      <c r="A23" s="19"/>
      <c r="B23" s="23"/>
      <c r="C23" s="19" t="s">
        <v>624</v>
      </c>
      <c r="D23" s="23">
        <v>11</v>
      </c>
    </row>
    <row r="24" spans="1:4" ht="18" customHeight="1">
      <c r="A24" s="19" t="s">
        <v>625</v>
      </c>
      <c r="B24" s="23">
        <v>0</v>
      </c>
      <c r="C24" s="19" t="s">
        <v>626</v>
      </c>
      <c r="D24" s="196">
        <v>41</v>
      </c>
    </row>
    <row r="25" spans="1:4" ht="18" customHeight="1">
      <c r="A25" s="19"/>
      <c r="B25" s="23"/>
      <c r="C25" s="19" t="s">
        <v>627</v>
      </c>
      <c r="D25" s="23">
        <v>41</v>
      </c>
    </row>
    <row r="26" spans="1:4" ht="18" customHeight="1">
      <c r="A26" s="19"/>
      <c r="B26" s="23"/>
      <c r="C26" s="19" t="s">
        <v>628</v>
      </c>
      <c r="D26" s="196">
        <v>0</v>
      </c>
    </row>
    <row r="27" spans="1:4" ht="18" customHeight="1">
      <c r="A27" s="19"/>
      <c r="B27" s="23"/>
      <c r="C27" s="19" t="s">
        <v>629</v>
      </c>
      <c r="D27" s="23">
        <v>41</v>
      </c>
    </row>
    <row r="28" spans="1:4" s="56" customFormat="1" ht="18" customHeight="1">
      <c r="A28" s="19"/>
      <c r="B28" s="23"/>
      <c r="C28" s="19" t="s">
        <v>630</v>
      </c>
      <c r="D28" s="23">
        <v>0</v>
      </c>
    </row>
    <row r="29" spans="1:4" s="50" customFormat="1" ht="18" customHeight="1">
      <c r="A29" s="19"/>
      <c r="B29" s="23"/>
      <c r="C29" s="19" t="s">
        <v>631</v>
      </c>
      <c r="D29" s="23">
        <v>0</v>
      </c>
    </row>
    <row r="30" spans="1:4" ht="18" customHeight="1">
      <c r="A30" s="19"/>
      <c r="B30" s="23"/>
      <c r="C30" s="19" t="s">
        <v>632</v>
      </c>
      <c r="D30" s="23">
        <v>0</v>
      </c>
    </row>
    <row r="31" spans="1:4" ht="18" customHeight="1">
      <c r="A31" s="19" t="s">
        <v>633</v>
      </c>
      <c r="B31" s="23">
        <v>0</v>
      </c>
      <c r="C31" s="19" t="s">
        <v>634</v>
      </c>
      <c r="D31" s="23">
        <v>0</v>
      </c>
    </row>
    <row r="32" spans="1:4" ht="18" customHeight="1">
      <c r="A32" s="19"/>
      <c r="B32" s="23"/>
      <c r="C32" s="19" t="s">
        <v>635</v>
      </c>
      <c r="D32" s="23">
        <v>0</v>
      </c>
    </row>
    <row r="33" spans="1:4" s="56" customFormat="1" ht="18" customHeight="1">
      <c r="A33" s="19"/>
      <c r="B33" s="23"/>
      <c r="C33" s="19" t="s">
        <v>636</v>
      </c>
      <c r="D33" s="23">
        <v>0</v>
      </c>
    </row>
    <row r="34" spans="1:4" ht="14.25">
      <c r="A34" s="19"/>
      <c r="B34" s="23"/>
      <c r="C34" s="19" t="s">
        <v>637</v>
      </c>
      <c r="D34" s="23">
        <v>0</v>
      </c>
    </row>
    <row r="35" spans="1:4" ht="14.25">
      <c r="A35" s="19"/>
      <c r="B35" s="23"/>
      <c r="C35" s="19" t="s">
        <v>638</v>
      </c>
      <c r="D35" s="23">
        <v>0</v>
      </c>
    </row>
    <row r="36" spans="1:4" ht="14.25">
      <c r="A36" s="19" t="s">
        <v>639</v>
      </c>
      <c r="B36" s="23">
        <v>0</v>
      </c>
      <c r="C36" s="19" t="s">
        <v>640</v>
      </c>
      <c r="D36" s="23">
        <v>0</v>
      </c>
    </row>
    <row r="37" spans="1:4" ht="14.25">
      <c r="A37" s="19" t="s">
        <v>641</v>
      </c>
      <c r="B37" s="23">
        <v>0</v>
      </c>
      <c r="C37" s="19" t="s">
        <v>642</v>
      </c>
      <c r="D37" s="23">
        <v>0</v>
      </c>
    </row>
    <row r="38" spans="1:4" ht="14.25">
      <c r="A38" s="19" t="s">
        <v>643</v>
      </c>
      <c r="B38" s="23">
        <v>0</v>
      </c>
      <c r="C38" s="19" t="s">
        <v>644</v>
      </c>
      <c r="D38" s="23">
        <v>0</v>
      </c>
    </row>
    <row r="39" spans="1:4" ht="14.25">
      <c r="A39" s="19"/>
      <c r="B39" s="23"/>
      <c r="C39" s="19" t="s">
        <v>645</v>
      </c>
      <c r="D39" s="23">
        <v>0</v>
      </c>
    </row>
    <row r="40" spans="1:4" ht="14.25">
      <c r="A40" s="19"/>
      <c r="B40" s="23"/>
      <c r="C40" s="19" t="s">
        <v>646</v>
      </c>
      <c r="D40" s="23">
        <v>0</v>
      </c>
    </row>
    <row r="41" spans="1:4" ht="14.25">
      <c r="A41" s="19" t="s">
        <v>647</v>
      </c>
      <c r="B41" s="196">
        <v>35</v>
      </c>
      <c r="C41" s="19" t="s">
        <v>648</v>
      </c>
      <c r="D41" s="23">
        <v>0</v>
      </c>
    </row>
    <row r="42" spans="1:4" ht="14.25">
      <c r="A42" s="19" t="s">
        <v>649</v>
      </c>
      <c r="B42" s="23">
        <v>0</v>
      </c>
      <c r="C42" s="19" t="s">
        <v>650</v>
      </c>
      <c r="D42" s="23">
        <v>0</v>
      </c>
    </row>
    <row r="43" spans="1:4" ht="14.25">
      <c r="A43" s="19" t="s">
        <v>651</v>
      </c>
      <c r="B43" s="23">
        <v>0</v>
      </c>
      <c r="C43" s="19" t="s">
        <v>652</v>
      </c>
      <c r="D43" s="23">
        <v>0</v>
      </c>
    </row>
    <row r="44" spans="1:4" ht="14.25">
      <c r="A44" s="19" t="s">
        <v>653</v>
      </c>
      <c r="B44" s="196">
        <v>35</v>
      </c>
      <c r="C44" s="19" t="s">
        <v>654</v>
      </c>
      <c r="D44" s="23">
        <v>0</v>
      </c>
    </row>
    <row r="45" spans="1:4" ht="14.25">
      <c r="A45" s="19" t="s">
        <v>655</v>
      </c>
      <c r="B45" s="23">
        <v>0</v>
      </c>
      <c r="C45" s="19" t="s">
        <v>656</v>
      </c>
      <c r="D45" s="23">
        <v>0</v>
      </c>
    </row>
    <row r="46" spans="1:4" ht="14.25">
      <c r="A46" s="19" t="s">
        <v>657</v>
      </c>
      <c r="B46" s="23">
        <v>0</v>
      </c>
      <c r="C46" s="19" t="s">
        <v>658</v>
      </c>
      <c r="D46" s="23">
        <v>0</v>
      </c>
    </row>
    <row r="47" spans="1:4" ht="14.25">
      <c r="A47" s="19"/>
      <c r="B47" s="23"/>
      <c r="C47" s="19" t="s">
        <v>659</v>
      </c>
      <c r="D47" s="23">
        <v>0</v>
      </c>
    </row>
    <row r="48" spans="1:4" ht="14.25">
      <c r="A48" s="19"/>
      <c r="B48" s="23"/>
      <c r="C48" s="19" t="s">
        <v>660</v>
      </c>
      <c r="D48" s="23">
        <v>0</v>
      </c>
    </row>
    <row r="49" spans="1:4" ht="14.25">
      <c r="A49" s="19"/>
      <c r="B49" s="23"/>
      <c r="C49" s="19" t="s">
        <v>661</v>
      </c>
      <c r="D49" s="23">
        <v>0</v>
      </c>
    </row>
    <row r="50" spans="1:4" ht="14.25">
      <c r="A50" s="19"/>
      <c r="B50" s="23"/>
      <c r="C50" s="19" t="s">
        <v>662</v>
      </c>
      <c r="D50" s="23">
        <v>0</v>
      </c>
    </row>
    <row r="51" spans="1:4" ht="14.25">
      <c r="A51" s="19" t="s">
        <v>663</v>
      </c>
      <c r="B51" s="196">
        <v>9219</v>
      </c>
      <c r="C51" s="19" t="s">
        <v>664</v>
      </c>
      <c r="D51" s="196">
        <v>8810</v>
      </c>
    </row>
    <row r="52" spans="1:4" ht="14.25">
      <c r="A52" s="19" t="s">
        <v>665</v>
      </c>
      <c r="B52" s="196">
        <v>9135</v>
      </c>
      <c r="C52" s="19" t="s">
        <v>666</v>
      </c>
      <c r="D52" s="196">
        <v>8810</v>
      </c>
    </row>
    <row r="53" spans="1:4" ht="14.25">
      <c r="A53" s="19" t="s">
        <v>667</v>
      </c>
      <c r="B53" s="196">
        <v>493</v>
      </c>
      <c r="C53" s="19" t="s">
        <v>668</v>
      </c>
      <c r="D53" s="196">
        <v>6835</v>
      </c>
    </row>
    <row r="54" spans="1:4" ht="14.25">
      <c r="A54" s="19" t="s">
        <v>669</v>
      </c>
      <c r="B54" s="196">
        <v>0</v>
      </c>
      <c r="C54" s="19" t="s">
        <v>670</v>
      </c>
      <c r="D54" s="47">
        <v>1686</v>
      </c>
    </row>
    <row r="55" spans="1:4" ht="14.25">
      <c r="A55" s="19" t="s">
        <v>671</v>
      </c>
      <c r="B55" s="196">
        <v>-409</v>
      </c>
      <c r="C55" s="19" t="s">
        <v>672</v>
      </c>
      <c r="D55" s="196">
        <v>0</v>
      </c>
    </row>
    <row r="56" spans="1:4" ht="14.25">
      <c r="A56" s="19" t="s">
        <v>673</v>
      </c>
      <c r="B56" s="196">
        <v>0</v>
      </c>
      <c r="C56" s="19" t="s">
        <v>674</v>
      </c>
      <c r="D56" s="196">
        <v>34</v>
      </c>
    </row>
    <row r="57" spans="1:4" ht="14.25">
      <c r="A57" s="19"/>
      <c r="B57" s="23"/>
      <c r="C57" s="19" t="s">
        <v>675</v>
      </c>
      <c r="D57" s="196">
        <v>255</v>
      </c>
    </row>
    <row r="58" spans="1:4" ht="14.25">
      <c r="A58" s="19"/>
      <c r="B58" s="23"/>
      <c r="C58" s="19" t="s">
        <v>676</v>
      </c>
      <c r="D58" s="196">
        <v>0</v>
      </c>
    </row>
    <row r="59" spans="1:4" ht="14.25">
      <c r="A59" s="19"/>
      <c r="B59" s="23"/>
      <c r="C59" s="19" t="s">
        <v>654</v>
      </c>
      <c r="D59" s="219">
        <v>0</v>
      </c>
    </row>
    <row r="60" spans="1:4" ht="14.25">
      <c r="A60" s="19"/>
      <c r="B60" s="23"/>
      <c r="C60" s="19" t="s">
        <v>677</v>
      </c>
      <c r="D60" s="219">
        <v>0</v>
      </c>
    </row>
    <row r="61" spans="1:4" ht="14.25">
      <c r="A61" s="19"/>
      <c r="B61" s="23"/>
      <c r="C61" s="19" t="s">
        <v>678</v>
      </c>
      <c r="D61" s="196">
        <v>0</v>
      </c>
    </row>
    <row r="62" spans="1:4" ht="14.25">
      <c r="A62" s="19"/>
      <c r="B62" s="23"/>
      <c r="C62" s="19" t="s">
        <v>656</v>
      </c>
      <c r="D62" s="196">
        <v>0</v>
      </c>
    </row>
    <row r="63" spans="1:4" ht="14.25">
      <c r="A63" s="19"/>
      <c r="B63" s="23"/>
      <c r="C63" s="19" t="s">
        <v>659</v>
      </c>
      <c r="D63" s="47">
        <v>0</v>
      </c>
    </row>
    <row r="64" spans="1:4" ht="14.25">
      <c r="A64" s="19"/>
      <c r="B64" s="23"/>
      <c r="C64" s="19" t="s">
        <v>679</v>
      </c>
      <c r="D64" s="196">
        <v>0</v>
      </c>
    </row>
    <row r="65" spans="1:4" ht="14.25">
      <c r="A65" s="19"/>
      <c r="B65" s="23"/>
      <c r="C65" s="19" t="s">
        <v>680</v>
      </c>
      <c r="D65" s="23">
        <v>0</v>
      </c>
    </row>
    <row r="66" spans="1:4" ht="14.25">
      <c r="A66" s="19"/>
      <c r="B66" s="23"/>
      <c r="C66" s="19" t="s">
        <v>681</v>
      </c>
      <c r="D66" s="23">
        <v>0</v>
      </c>
    </row>
    <row r="67" spans="1:4" ht="14.25">
      <c r="A67" s="19" t="s">
        <v>682</v>
      </c>
      <c r="B67" s="196">
        <v>113</v>
      </c>
      <c r="C67" s="19" t="s">
        <v>683</v>
      </c>
      <c r="D67" s="196">
        <v>117</v>
      </c>
    </row>
    <row r="68" spans="1:4" ht="14.25">
      <c r="A68" s="19"/>
      <c r="B68" s="23"/>
      <c r="C68" s="19" t="s">
        <v>684</v>
      </c>
      <c r="D68" s="196">
        <v>117</v>
      </c>
    </row>
    <row r="69" spans="1:4" ht="14.25">
      <c r="A69" s="19"/>
      <c r="B69" s="23"/>
      <c r="C69" s="19" t="s">
        <v>685</v>
      </c>
      <c r="D69" s="196">
        <v>117</v>
      </c>
    </row>
    <row r="70" spans="1:4" ht="14.25">
      <c r="A70" s="19"/>
      <c r="B70" s="57"/>
      <c r="C70" s="19" t="s">
        <v>686</v>
      </c>
      <c r="D70" s="23">
        <v>0</v>
      </c>
    </row>
    <row r="71" spans="1:4" ht="14.25">
      <c r="A71" s="19"/>
      <c r="B71" s="57"/>
      <c r="C71" s="19" t="s">
        <v>687</v>
      </c>
      <c r="D71" s="23">
        <v>0</v>
      </c>
    </row>
    <row r="72" spans="1:4" ht="14.25">
      <c r="A72" s="19"/>
      <c r="B72" s="57"/>
      <c r="C72" s="19" t="s">
        <v>688</v>
      </c>
      <c r="D72" s="23">
        <v>0</v>
      </c>
    </row>
    <row r="73" spans="1:4" ht="14.25">
      <c r="A73" s="19"/>
      <c r="B73" s="57"/>
      <c r="C73" s="19" t="s">
        <v>689</v>
      </c>
      <c r="D73" s="23">
        <v>0</v>
      </c>
    </row>
    <row r="74" spans="1:4" ht="14.25">
      <c r="A74" s="19"/>
      <c r="B74" s="23"/>
      <c r="C74" s="19" t="s">
        <v>690</v>
      </c>
      <c r="D74" s="23">
        <v>0</v>
      </c>
    </row>
    <row r="75" spans="1:4" ht="14.25">
      <c r="A75" s="19"/>
      <c r="B75" s="23"/>
      <c r="C75" s="19" t="s">
        <v>691</v>
      </c>
      <c r="D75" s="23">
        <v>0</v>
      </c>
    </row>
    <row r="76" spans="1:4" ht="14.25">
      <c r="A76" s="19" t="s">
        <v>692</v>
      </c>
      <c r="B76" s="196">
        <v>602</v>
      </c>
      <c r="C76" s="19" t="s">
        <v>693</v>
      </c>
      <c r="D76" s="196">
        <v>632</v>
      </c>
    </row>
    <row r="77" spans="1:4" ht="14.25">
      <c r="A77" s="19"/>
      <c r="B77" s="23"/>
      <c r="C77" s="19" t="s">
        <v>694</v>
      </c>
      <c r="D77" s="196">
        <v>632</v>
      </c>
    </row>
    <row r="78" spans="1:4" ht="14.25">
      <c r="A78" s="19"/>
      <c r="B78" s="23"/>
      <c r="C78" s="19" t="s">
        <v>668</v>
      </c>
      <c r="D78" s="196">
        <v>619</v>
      </c>
    </row>
    <row r="79" spans="1:4" ht="14.25">
      <c r="A79" s="19"/>
      <c r="B79" s="23"/>
      <c r="C79" s="19" t="s">
        <v>670</v>
      </c>
      <c r="D79" s="23">
        <v>13</v>
      </c>
    </row>
    <row r="80" spans="1:4" ht="14.25">
      <c r="A80" s="19"/>
      <c r="B80" s="23"/>
      <c r="C80" s="19" t="s">
        <v>695</v>
      </c>
      <c r="D80" s="196">
        <v>0</v>
      </c>
    </row>
    <row r="81" spans="1:4" ht="14.25">
      <c r="A81" s="19"/>
      <c r="B81" s="23"/>
      <c r="C81" s="19" t="s">
        <v>696</v>
      </c>
      <c r="D81" s="23">
        <v>0</v>
      </c>
    </row>
    <row r="82" spans="1:4" ht="14.25">
      <c r="A82" s="19"/>
      <c r="B82" s="23"/>
      <c r="C82" s="19" t="s">
        <v>697</v>
      </c>
      <c r="D82" s="23">
        <v>0</v>
      </c>
    </row>
    <row r="83" spans="1:4" ht="14.25">
      <c r="A83" s="19" t="s">
        <v>698</v>
      </c>
      <c r="B83" s="23">
        <v>60</v>
      </c>
      <c r="C83" s="19" t="s">
        <v>699</v>
      </c>
      <c r="D83" s="23">
        <v>40</v>
      </c>
    </row>
    <row r="84" spans="1:4" ht="14.25">
      <c r="A84" s="19"/>
      <c r="B84" s="23"/>
      <c r="C84" s="19" t="s">
        <v>700</v>
      </c>
      <c r="D84" s="23">
        <v>40</v>
      </c>
    </row>
    <row r="85" spans="1:4" ht="14.25">
      <c r="A85" s="19"/>
      <c r="B85" s="23"/>
      <c r="C85" s="19" t="s">
        <v>701</v>
      </c>
      <c r="D85" s="23">
        <v>0</v>
      </c>
    </row>
    <row r="86" spans="1:4" ht="14.25">
      <c r="A86" s="19"/>
      <c r="B86" s="23"/>
      <c r="C86" s="19" t="s">
        <v>702</v>
      </c>
      <c r="D86" s="23">
        <v>0</v>
      </c>
    </row>
    <row r="87" spans="1:4" ht="14.25">
      <c r="A87" s="19" t="s">
        <v>703</v>
      </c>
      <c r="B87" s="23">
        <v>0</v>
      </c>
      <c r="C87" s="19" t="s">
        <v>704</v>
      </c>
      <c r="D87" s="196">
        <v>155</v>
      </c>
    </row>
    <row r="88" spans="1:4" ht="14.25">
      <c r="A88" s="19" t="s">
        <v>705</v>
      </c>
      <c r="B88" s="23">
        <v>0</v>
      </c>
      <c r="C88" s="19" t="s">
        <v>706</v>
      </c>
      <c r="D88" s="196">
        <v>155</v>
      </c>
    </row>
    <row r="89" spans="1:4" ht="14.25">
      <c r="A89" s="19" t="s">
        <v>707</v>
      </c>
      <c r="B89" s="23">
        <v>0</v>
      </c>
      <c r="C89" s="19" t="s">
        <v>708</v>
      </c>
      <c r="D89" s="196">
        <v>109</v>
      </c>
    </row>
    <row r="90" spans="1:4" ht="14.25">
      <c r="A90" s="19"/>
      <c r="B90" s="23"/>
      <c r="C90" s="19" t="s">
        <v>709</v>
      </c>
      <c r="D90" s="23">
        <v>0</v>
      </c>
    </row>
    <row r="91" spans="1:4" ht="14.25">
      <c r="A91" s="19"/>
      <c r="B91" s="23"/>
      <c r="C91" s="19" t="s">
        <v>710</v>
      </c>
      <c r="D91" s="196">
        <v>46</v>
      </c>
    </row>
    <row r="92" spans="1:4" ht="14.25">
      <c r="A92" s="19"/>
      <c r="B92" s="23"/>
      <c r="C92" s="19" t="s">
        <v>711</v>
      </c>
      <c r="D92" s="23">
        <v>0</v>
      </c>
    </row>
    <row r="93" spans="1:4" ht="14.25">
      <c r="A93" s="19"/>
      <c r="B93" s="23"/>
      <c r="C93" s="19" t="s">
        <v>712</v>
      </c>
      <c r="D93" s="23">
        <v>0</v>
      </c>
    </row>
    <row r="94" spans="1:4" ht="14.25">
      <c r="A94" s="19"/>
      <c r="B94" s="23"/>
      <c r="C94" s="19" t="s">
        <v>713</v>
      </c>
      <c r="D94" s="23">
        <v>0</v>
      </c>
    </row>
    <row r="95" spans="1:4" ht="14.25">
      <c r="A95" s="19"/>
      <c r="B95" s="23"/>
      <c r="C95" s="19" t="s">
        <v>714</v>
      </c>
      <c r="D95" s="23">
        <v>0</v>
      </c>
    </row>
    <row r="96" spans="1:4" ht="14.25">
      <c r="A96" s="19" t="s">
        <v>715</v>
      </c>
      <c r="B96" s="196">
        <v>23</v>
      </c>
      <c r="C96" s="19" t="s">
        <v>716</v>
      </c>
      <c r="D96" s="196">
        <v>0</v>
      </c>
    </row>
    <row r="97" spans="1:4" ht="14.25">
      <c r="A97" s="19"/>
      <c r="B97" s="23"/>
      <c r="C97" s="19" t="s">
        <v>717</v>
      </c>
      <c r="D97" s="196">
        <v>0</v>
      </c>
    </row>
    <row r="98" spans="1:4" ht="14.25">
      <c r="A98" s="19"/>
      <c r="B98" s="23"/>
      <c r="C98" s="19" t="s">
        <v>685</v>
      </c>
      <c r="D98" s="196">
        <v>0</v>
      </c>
    </row>
    <row r="99" spans="1:4" ht="14.25">
      <c r="A99" s="19"/>
      <c r="B99" s="23"/>
      <c r="C99" s="19" t="s">
        <v>686</v>
      </c>
      <c r="D99" s="23">
        <v>0</v>
      </c>
    </row>
    <row r="100" spans="1:4" ht="14.25">
      <c r="A100" s="19"/>
      <c r="B100" s="23"/>
      <c r="C100" s="19" t="s">
        <v>687</v>
      </c>
      <c r="D100" s="23">
        <v>0</v>
      </c>
    </row>
    <row r="101" spans="1:4" ht="14.25">
      <c r="A101" s="19"/>
      <c r="B101" s="23"/>
      <c r="C101" s="19" t="s">
        <v>688</v>
      </c>
      <c r="D101" s="23">
        <v>0</v>
      </c>
    </row>
    <row r="102" spans="1:4" ht="14.25">
      <c r="A102" s="19"/>
      <c r="B102" s="23"/>
      <c r="C102" s="19" t="s">
        <v>718</v>
      </c>
      <c r="D102" s="23">
        <v>0</v>
      </c>
    </row>
    <row r="103" spans="1:4" ht="14.25">
      <c r="A103" s="19"/>
      <c r="B103" s="23"/>
      <c r="C103" s="19" t="s">
        <v>719</v>
      </c>
      <c r="D103" s="23">
        <v>0</v>
      </c>
    </row>
    <row r="104" spans="1:4" ht="14.25">
      <c r="A104" s="19"/>
      <c r="B104" s="23"/>
      <c r="C104" s="19" t="s">
        <v>720</v>
      </c>
      <c r="D104" s="23">
        <v>0</v>
      </c>
    </row>
    <row r="105" spans="1:4" ht="14.25">
      <c r="A105" s="19" t="s">
        <v>721</v>
      </c>
      <c r="B105" s="196">
        <v>570</v>
      </c>
      <c r="C105" s="19" t="s">
        <v>722</v>
      </c>
      <c r="D105" s="196">
        <v>520</v>
      </c>
    </row>
    <row r="106" spans="1:4" ht="14.25">
      <c r="A106" s="19"/>
      <c r="B106" s="23"/>
      <c r="C106" s="19" t="s">
        <v>723</v>
      </c>
      <c r="D106" s="196">
        <v>520</v>
      </c>
    </row>
    <row r="107" spans="1:4" ht="14.25">
      <c r="A107" s="19"/>
      <c r="B107" s="23"/>
      <c r="C107" s="19" t="s">
        <v>724</v>
      </c>
      <c r="D107" s="196">
        <v>489</v>
      </c>
    </row>
    <row r="108" spans="1:4" ht="14.25">
      <c r="A108" s="19"/>
      <c r="B108" s="23"/>
      <c r="C108" s="19" t="s">
        <v>725</v>
      </c>
      <c r="D108" s="196">
        <v>31</v>
      </c>
    </row>
    <row r="109" spans="1:4" ht="14.25">
      <c r="A109" s="19"/>
      <c r="B109" s="23"/>
      <c r="C109" s="19" t="s">
        <v>726</v>
      </c>
      <c r="D109" s="196">
        <v>0</v>
      </c>
    </row>
    <row r="110" spans="1:4" ht="14.25">
      <c r="A110" s="19"/>
      <c r="B110" s="23"/>
      <c r="C110" s="19" t="s">
        <v>727</v>
      </c>
      <c r="D110" s="23">
        <v>0</v>
      </c>
    </row>
    <row r="111" spans="1:4" ht="14.25">
      <c r="A111" s="19"/>
      <c r="B111" s="23"/>
      <c r="C111" s="19" t="s">
        <v>728</v>
      </c>
      <c r="D111" s="23">
        <v>0</v>
      </c>
    </row>
    <row r="112" spans="1:4" ht="14.25">
      <c r="A112" s="19" t="s">
        <v>729</v>
      </c>
      <c r="B112" s="23">
        <v>0</v>
      </c>
      <c r="C112" s="19" t="s">
        <v>730</v>
      </c>
      <c r="D112" s="23">
        <v>135</v>
      </c>
    </row>
    <row r="113" spans="1:4" ht="14.25">
      <c r="A113" s="19"/>
      <c r="B113" s="23"/>
      <c r="C113" s="19" t="s">
        <v>731</v>
      </c>
      <c r="D113" s="23">
        <v>135</v>
      </c>
    </row>
    <row r="114" spans="1:4" ht="14.25">
      <c r="A114" s="19"/>
      <c r="B114" s="23"/>
      <c r="C114" s="19" t="s">
        <v>732</v>
      </c>
      <c r="D114" s="23">
        <v>0</v>
      </c>
    </row>
    <row r="115" spans="1:4" ht="14.25">
      <c r="A115" s="19"/>
      <c r="B115" s="23"/>
      <c r="C115" s="19" t="s">
        <v>733</v>
      </c>
      <c r="D115" s="23">
        <v>0</v>
      </c>
    </row>
    <row r="116" spans="1:4" ht="14.25">
      <c r="A116" s="19"/>
      <c r="B116" s="23"/>
      <c r="C116" s="19" t="s">
        <v>734</v>
      </c>
      <c r="D116" s="23">
        <v>0</v>
      </c>
    </row>
    <row r="117" spans="1:4" ht="14.25">
      <c r="A117" s="19"/>
      <c r="B117" s="23"/>
      <c r="C117" s="19" t="s">
        <v>735</v>
      </c>
      <c r="D117" s="23">
        <v>0</v>
      </c>
    </row>
    <row r="118" spans="1:4" ht="14.25">
      <c r="A118" s="19"/>
      <c r="B118" s="23"/>
      <c r="C118" s="19" t="s">
        <v>736</v>
      </c>
      <c r="D118" s="23">
        <v>135</v>
      </c>
    </row>
    <row r="119" spans="1:4" ht="14.25">
      <c r="A119" s="19"/>
      <c r="B119" s="23"/>
      <c r="C119" s="19" t="s">
        <v>737</v>
      </c>
      <c r="D119" s="23">
        <v>0</v>
      </c>
    </row>
    <row r="120" spans="1:4" ht="14.25">
      <c r="A120" s="19"/>
      <c r="B120" s="23"/>
      <c r="C120" s="19" t="s">
        <v>738</v>
      </c>
      <c r="D120" s="23">
        <v>0</v>
      </c>
    </row>
    <row r="121" spans="1:4" ht="14.25">
      <c r="A121" s="19" t="s">
        <v>739</v>
      </c>
      <c r="B121" s="23">
        <v>0</v>
      </c>
      <c r="C121" s="19" t="s">
        <v>740</v>
      </c>
      <c r="D121" s="196">
        <v>135</v>
      </c>
    </row>
    <row r="122" spans="1:4" ht="14.25">
      <c r="A122" s="19" t="s">
        <v>741</v>
      </c>
      <c r="B122" s="23">
        <v>0</v>
      </c>
      <c r="C122" s="19" t="s">
        <v>742</v>
      </c>
      <c r="D122" s="196">
        <v>135</v>
      </c>
    </row>
    <row r="123" spans="1:4" ht="14.25">
      <c r="A123" s="19" t="s">
        <v>743</v>
      </c>
      <c r="B123" s="23">
        <v>0</v>
      </c>
      <c r="C123" s="19" t="s">
        <v>629</v>
      </c>
      <c r="D123" s="196">
        <v>135</v>
      </c>
    </row>
    <row r="124" spans="1:4" ht="14.25">
      <c r="A124" s="19"/>
      <c r="B124" s="23"/>
      <c r="C124" s="19" t="s">
        <v>744</v>
      </c>
      <c r="D124" s="23">
        <v>0</v>
      </c>
    </row>
    <row r="125" spans="1:4" ht="14.25">
      <c r="A125" s="19"/>
      <c r="B125" s="23"/>
      <c r="C125" s="19" t="s">
        <v>745</v>
      </c>
      <c r="D125" s="23">
        <v>0</v>
      </c>
    </row>
    <row r="126" spans="1:4" ht="14.25">
      <c r="A126" s="19"/>
      <c r="B126" s="23"/>
      <c r="C126" s="19" t="s">
        <v>746</v>
      </c>
      <c r="D126" s="23">
        <v>0</v>
      </c>
    </row>
    <row r="127" spans="1:4" ht="14.25">
      <c r="A127" s="19"/>
      <c r="B127" s="23"/>
      <c r="C127" s="19" t="s">
        <v>747</v>
      </c>
      <c r="D127" s="23">
        <v>0</v>
      </c>
    </row>
    <row r="128" spans="1:4" ht="14.25">
      <c r="A128" s="19"/>
      <c r="B128" s="23"/>
      <c r="C128" s="19" t="s">
        <v>748</v>
      </c>
      <c r="D128" s="23">
        <v>0</v>
      </c>
    </row>
    <row r="129" spans="1:4" ht="14.25">
      <c r="A129" s="19" t="s">
        <v>749</v>
      </c>
      <c r="B129" s="23">
        <v>0</v>
      </c>
      <c r="C129" s="19" t="s">
        <v>750</v>
      </c>
      <c r="D129" s="23">
        <v>0</v>
      </c>
    </row>
    <row r="130" spans="1:4" ht="14.25">
      <c r="A130" s="19"/>
      <c r="B130" s="23"/>
      <c r="C130" s="19" t="s">
        <v>623</v>
      </c>
      <c r="D130" s="23">
        <v>0</v>
      </c>
    </row>
    <row r="131" spans="1:4" ht="14.25">
      <c r="A131" s="19"/>
      <c r="B131" s="23"/>
      <c r="C131" s="19" t="s">
        <v>751</v>
      </c>
      <c r="D131" s="23">
        <v>0</v>
      </c>
    </row>
    <row r="132" spans="1:4" ht="14.25">
      <c r="A132" s="19"/>
      <c r="B132" s="23"/>
      <c r="C132" s="19" t="s">
        <v>752</v>
      </c>
      <c r="D132" s="23">
        <v>0</v>
      </c>
    </row>
    <row r="133" spans="1:4" ht="14.25">
      <c r="A133" s="19"/>
      <c r="B133" s="23"/>
      <c r="C133" s="19" t="s">
        <v>753</v>
      </c>
      <c r="D133" s="23">
        <v>0</v>
      </c>
    </row>
    <row r="134" spans="1:4" ht="14.25">
      <c r="A134" s="19" t="s">
        <v>754</v>
      </c>
      <c r="B134" s="23">
        <v>0</v>
      </c>
      <c r="C134" s="19" t="s">
        <v>755</v>
      </c>
      <c r="D134" s="23">
        <v>0</v>
      </c>
    </row>
    <row r="135" spans="1:4" ht="14.25">
      <c r="A135" s="19"/>
      <c r="B135" s="23"/>
      <c r="C135" s="19" t="s">
        <v>756</v>
      </c>
      <c r="D135" s="23">
        <v>0</v>
      </c>
    </row>
    <row r="136" spans="1:4" ht="14.25">
      <c r="A136" s="19"/>
      <c r="B136" s="23"/>
      <c r="C136" s="19" t="s">
        <v>757</v>
      </c>
      <c r="D136" s="23">
        <v>0</v>
      </c>
    </row>
    <row r="137" spans="1:4" ht="14.25">
      <c r="A137" s="19"/>
      <c r="B137" s="23"/>
      <c r="C137" s="19" t="s">
        <v>758</v>
      </c>
      <c r="D137" s="23">
        <v>0</v>
      </c>
    </row>
    <row r="138" spans="1:4" ht="14.25">
      <c r="A138" s="19"/>
      <c r="B138" s="23"/>
      <c r="C138" s="19" t="s">
        <v>759</v>
      </c>
      <c r="D138" s="23">
        <v>0</v>
      </c>
    </row>
    <row r="139" spans="1:4" ht="14.25">
      <c r="A139" s="19"/>
      <c r="B139" s="23"/>
      <c r="C139" s="19" t="s">
        <v>760</v>
      </c>
      <c r="D139" s="23">
        <v>0</v>
      </c>
    </row>
    <row r="140" spans="1:4" ht="14.25">
      <c r="A140" s="19" t="s">
        <v>761</v>
      </c>
      <c r="B140" s="23">
        <v>0</v>
      </c>
      <c r="C140" s="19" t="s">
        <v>762</v>
      </c>
      <c r="D140" s="23">
        <v>240</v>
      </c>
    </row>
    <row r="141" spans="1:4" ht="14.25">
      <c r="A141" s="19" t="s">
        <v>763</v>
      </c>
      <c r="B141" s="23">
        <v>0</v>
      </c>
      <c r="C141" s="19" t="s">
        <v>764</v>
      </c>
      <c r="D141" s="23">
        <v>240</v>
      </c>
    </row>
    <row r="142" spans="1:4" ht="14.25">
      <c r="A142" s="19" t="s">
        <v>765</v>
      </c>
      <c r="B142" s="23">
        <v>0</v>
      </c>
      <c r="C142" s="19" t="s">
        <v>757</v>
      </c>
      <c r="D142" s="23">
        <v>0</v>
      </c>
    </row>
    <row r="143" spans="1:4" ht="14.25">
      <c r="A143" s="19" t="s">
        <v>766</v>
      </c>
      <c r="B143" s="23">
        <v>0</v>
      </c>
      <c r="C143" s="19" t="s">
        <v>767</v>
      </c>
      <c r="D143" s="23">
        <v>0</v>
      </c>
    </row>
    <row r="144" spans="1:4" ht="14.25">
      <c r="A144" s="19"/>
      <c r="B144" s="23"/>
      <c r="C144" s="19" t="s">
        <v>768</v>
      </c>
      <c r="D144" s="23">
        <v>240</v>
      </c>
    </row>
    <row r="145" spans="1:4" ht="14.25">
      <c r="A145" s="19"/>
      <c r="B145" s="23"/>
      <c r="C145" s="19" t="s">
        <v>769</v>
      </c>
      <c r="D145" s="23">
        <v>0</v>
      </c>
    </row>
    <row r="146" spans="1:4" ht="14.25">
      <c r="A146" s="19"/>
      <c r="B146" s="23"/>
      <c r="C146" s="19" t="s">
        <v>770</v>
      </c>
      <c r="D146" s="23">
        <v>0</v>
      </c>
    </row>
    <row r="147" spans="1:4" ht="14.25">
      <c r="A147" s="19"/>
      <c r="B147" s="23"/>
      <c r="C147" s="19" t="s">
        <v>771</v>
      </c>
      <c r="D147" s="23">
        <v>0</v>
      </c>
    </row>
    <row r="148" spans="1:4" ht="14.25">
      <c r="A148" s="19" t="s">
        <v>772</v>
      </c>
      <c r="B148" s="196">
        <v>44</v>
      </c>
      <c r="C148" s="19" t="s">
        <v>773</v>
      </c>
      <c r="D148" s="23">
        <v>0</v>
      </c>
    </row>
    <row r="149" spans="1:4" ht="14.25">
      <c r="A149" s="19"/>
      <c r="B149" s="23"/>
      <c r="C149" s="19" t="s">
        <v>774</v>
      </c>
      <c r="D149" s="23">
        <v>0</v>
      </c>
    </row>
    <row r="150" spans="1:4" ht="14.25">
      <c r="A150" s="19"/>
      <c r="B150" s="23"/>
      <c r="C150" s="19" t="s">
        <v>775</v>
      </c>
      <c r="D150" s="23">
        <v>0</v>
      </c>
    </row>
    <row r="151" spans="1:4" ht="14.25">
      <c r="A151" s="19"/>
      <c r="B151" s="23"/>
      <c r="C151" s="19" t="s">
        <v>776</v>
      </c>
      <c r="D151" s="23">
        <v>0</v>
      </c>
    </row>
    <row r="152" spans="1:4" ht="14.25">
      <c r="A152" s="19" t="s">
        <v>777</v>
      </c>
      <c r="B152" s="23">
        <v>0</v>
      </c>
      <c r="C152" s="19" t="s">
        <v>778</v>
      </c>
      <c r="D152" s="23">
        <v>0</v>
      </c>
    </row>
    <row r="153" spans="1:4" ht="14.25">
      <c r="A153" s="19" t="s">
        <v>779</v>
      </c>
      <c r="B153" s="23">
        <v>0</v>
      </c>
      <c r="C153" s="19" t="s">
        <v>780</v>
      </c>
      <c r="D153" s="23">
        <v>0</v>
      </c>
    </row>
    <row r="154" spans="1:4" ht="14.25">
      <c r="A154" s="19"/>
      <c r="B154" s="23"/>
      <c r="C154" s="19" t="s">
        <v>781</v>
      </c>
      <c r="D154" s="23">
        <v>0</v>
      </c>
    </row>
    <row r="155" spans="1:4" ht="14.25">
      <c r="A155" s="19"/>
      <c r="B155" s="23"/>
      <c r="C155" s="19" t="s">
        <v>782</v>
      </c>
      <c r="D155" s="23">
        <v>0</v>
      </c>
    </row>
    <row r="156" spans="1:4" ht="14.25">
      <c r="A156" s="19"/>
      <c r="B156" s="23"/>
      <c r="C156" s="19" t="s">
        <v>783</v>
      </c>
      <c r="D156" s="23">
        <v>0</v>
      </c>
    </row>
    <row r="157" spans="1:4" ht="14.25">
      <c r="A157" s="19"/>
      <c r="B157" s="23"/>
      <c r="C157" s="19" t="s">
        <v>784</v>
      </c>
      <c r="D157" s="23">
        <v>0</v>
      </c>
    </row>
    <row r="158" spans="1:4" ht="14.25">
      <c r="A158" s="19"/>
      <c r="B158" s="23"/>
      <c r="C158" s="19" t="s">
        <v>785</v>
      </c>
      <c r="D158" s="23">
        <v>0</v>
      </c>
    </row>
    <row r="159" spans="1:4" ht="14.25">
      <c r="A159" s="19"/>
      <c r="B159" s="23"/>
      <c r="C159" s="19" t="s">
        <v>786</v>
      </c>
      <c r="D159" s="23">
        <v>0</v>
      </c>
    </row>
    <row r="160" spans="1:4" ht="14.25">
      <c r="A160" s="19"/>
      <c r="B160" s="23"/>
      <c r="C160" s="19" t="s">
        <v>787</v>
      </c>
      <c r="D160" s="23">
        <v>0</v>
      </c>
    </row>
    <row r="161" spans="1:4" ht="14.25">
      <c r="A161" s="19" t="s">
        <v>788</v>
      </c>
      <c r="B161" s="23">
        <v>0</v>
      </c>
      <c r="C161" s="19" t="s">
        <v>789</v>
      </c>
      <c r="D161" s="23">
        <v>0</v>
      </c>
    </row>
    <row r="162" spans="1:4" ht="14.25">
      <c r="A162" s="19"/>
      <c r="B162" s="23"/>
      <c r="C162" s="19" t="s">
        <v>790</v>
      </c>
      <c r="D162" s="23">
        <v>0</v>
      </c>
    </row>
    <row r="163" spans="1:4" ht="14.25">
      <c r="A163" s="19"/>
      <c r="B163" s="23"/>
      <c r="C163" s="19" t="s">
        <v>784</v>
      </c>
      <c r="D163" s="23">
        <v>0</v>
      </c>
    </row>
    <row r="164" spans="1:4" ht="14.25">
      <c r="A164" s="19"/>
      <c r="B164" s="23"/>
      <c r="C164" s="19" t="s">
        <v>791</v>
      </c>
      <c r="D164" s="23">
        <v>0</v>
      </c>
    </row>
    <row r="165" spans="1:4" ht="14.25">
      <c r="A165" s="19"/>
      <c r="B165" s="23"/>
      <c r="C165" s="19" t="s">
        <v>792</v>
      </c>
      <c r="D165" s="23">
        <v>0</v>
      </c>
    </row>
    <row r="166" spans="1:4" ht="14.25">
      <c r="A166" s="19"/>
      <c r="B166" s="23"/>
      <c r="C166" s="19" t="s">
        <v>793</v>
      </c>
      <c r="D166" s="23">
        <v>0</v>
      </c>
    </row>
    <row r="167" spans="1:4" ht="14.25">
      <c r="A167" s="19"/>
      <c r="B167" s="23"/>
      <c r="C167" s="19" t="s">
        <v>794</v>
      </c>
      <c r="D167" s="23">
        <v>0</v>
      </c>
    </row>
    <row r="168" spans="1:4" ht="14.25">
      <c r="A168" s="19"/>
      <c r="B168" s="23"/>
      <c r="C168" s="19" t="s">
        <v>795</v>
      </c>
      <c r="D168" s="23">
        <v>0</v>
      </c>
    </row>
    <row r="169" spans="1:4" ht="14.25">
      <c r="A169" s="19" t="s">
        <v>796</v>
      </c>
      <c r="B169" s="23">
        <v>0</v>
      </c>
      <c r="C169" s="19" t="s">
        <v>797</v>
      </c>
      <c r="D169" s="23">
        <v>0</v>
      </c>
    </row>
    <row r="170" spans="1:4" ht="14.25">
      <c r="A170" s="19"/>
      <c r="B170" s="23"/>
      <c r="C170" s="19" t="s">
        <v>798</v>
      </c>
      <c r="D170" s="23">
        <v>0</v>
      </c>
    </row>
    <row r="171" spans="1:4" ht="14.25">
      <c r="A171" s="19"/>
      <c r="B171" s="23"/>
      <c r="C171" s="19" t="s">
        <v>799</v>
      </c>
      <c r="D171" s="23">
        <v>0</v>
      </c>
    </row>
    <row r="172" spans="1:4" ht="14.25">
      <c r="A172" s="19"/>
      <c r="B172" s="23"/>
      <c r="C172" s="19" t="s">
        <v>800</v>
      </c>
      <c r="D172" s="23">
        <v>0</v>
      </c>
    </row>
    <row r="173" spans="1:4" ht="14.25">
      <c r="A173" s="19"/>
      <c r="B173" s="23"/>
      <c r="C173" s="19" t="s">
        <v>801</v>
      </c>
      <c r="D173" s="23">
        <v>0</v>
      </c>
    </row>
    <row r="174" spans="1:4" ht="14.25">
      <c r="A174" s="19"/>
      <c r="B174" s="23"/>
      <c r="C174" s="19" t="s">
        <v>802</v>
      </c>
      <c r="D174" s="23">
        <v>0</v>
      </c>
    </row>
    <row r="175" spans="1:4" ht="14.25">
      <c r="A175" s="19"/>
      <c r="B175" s="23"/>
      <c r="C175" s="19" t="s">
        <v>803</v>
      </c>
      <c r="D175" s="23">
        <v>0</v>
      </c>
    </row>
    <row r="176" spans="1:4" ht="14.25">
      <c r="A176" s="19"/>
      <c r="B176" s="23"/>
      <c r="C176" s="19" t="s">
        <v>804</v>
      </c>
      <c r="D176" s="23">
        <v>0</v>
      </c>
    </row>
    <row r="177" spans="1:4" ht="14.25">
      <c r="A177" s="19" t="s">
        <v>805</v>
      </c>
      <c r="B177" s="23">
        <v>0</v>
      </c>
      <c r="C177" s="19" t="s">
        <v>806</v>
      </c>
      <c r="D177" s="23">
        <v>0</v>
      </c>
    </row>
    <row r="178" spans="1:4" ht="14.25">
      <c r="A178" s="19"/>
      <c r="B178" s="23"/>
      <c r="C178" s="19" t="s">
        <v>807</v>
      </c>
      <c r="D178" s="23">
        <v>0</v>
      </c>
    </row>
    <row r="179" spans="1:4" ht="14.25">
      <c r="A179" s="19"/>
      <c r="B179" s="23"/>
      <c r="C179" s="19" t="s">
        <v>808</v>
      </c>
      <c r="D179" s="23">
        <v>0</v>
      </c>
    </row>
    <row r="180" spans="1:4" ht="14.25">
      <c r="A180" s="19"/>
      <c r="B180" s="23"/>
      <c r="C180" s="19" t="s">
        <v>809</v>
      </c>
      <c r="D180" s="23">
        <v>0</v>
      </c>
    </row>
    <row r="181" spans="1:4" ht="14.25">
      <c r="A181" s="19"/>
      <c r="B181" s="23"/>
      <c r="C181" s="19" t="s">
        <v>810</v>
      </c>
      <c r="D181" s="23">
        <v>0</v>
      </c>
    </row>
    <row r="182" spans="1:4" ht="14.25">
      <c r="A182" s="19"/>
      <c r="B182" s="23"/>
      <c r="C182" s="19" t="s">
        <v>811</v>
      </c>
      <c r="D182" s="23">
        <v>0</v>
      </c>
    </row>
    <row r="183" spans="1:4" ht="14.25">
      <c r="A183" s="19"/>
      <c r="B183" s="23"/>
      <c r="C183" s="19" t="s">
        <v>812</v>
      </c>
      <c r="D183" s="23">
        <v>0</v>
      </c>
    </row>
    <row r="184" spans="1:4" ht="14.25">
      <c r="A184" s="19"/>
      <c r="B184" s="23"/>
      <c r="C184" s="19" t="s">
        <v>813</v>
      </c>
      <c r="D184" s="23">
        <v>0</v>
      </c>
    </row>
    <row r="185" spans="1:4" ht="14.25">
      <c r="A185" s="19"/>
      <c r="B185" s="23"/>
      <c r="C185" s="19" t="s">
        <v>814</v>
      </c>
      <c r="D185" s="23">
        <v>0</v>
      </c>
    </row>
    <row r="186" spans="1:4" ht="14.25">
      <c r="A186" s="19" t="s">
        <v>815</v>
      </c>
      <c r="B186" s="23">
        <v>0</v>
      </c>
      <c r="C186" s="19" t="s">
        <v>816</v>
      </c>
      <c r="D186" s="23">
        <v>0</v>
      </c>
    </row>
    <row r="187" spans="1:4" ht="14.25">
      <c r="A187" s="19"/>
      <c r="B187" s="23"/>
      <c r="C187" s="19" t="s">
        <v>817</v>
      </c>
      <c r="D187" s="23">
        <v>0</v>
      </c>
    </row>
    <row r="188" spans="1:4" ht="14.25">
      <c r="A188" s="19"/>
      <c r="B188" s="23"/>
      <c r="C188" s="19" t="s">
        <v>818</v>
      </c>
      <c r="D188" s="23">
        <v>0</v>
      </c>
    </row>
    <row r="189" spans="1:4" ht="14.25">
      <c r="A189" s="19"/>
      <c r="B189" s="23"/>
      <c r="C189" s="19" t="s">
        <v>819</v>
      </c>
      <c r="D189" s="23">
        <v>0</v>
      </c>
    </row>
    <row r="190" spans="1:4" ht="14.25">
      <c r="A190" s="19"/>
      <c r="B190" s="23"/>
      <c r="C190" s="19" t="s">
        <v>820</v>
      </c>
      <c r="D190" s="23">
        <v>0</v>
      </c>
    </row>
    <row r="191" spans="1:4" ht="14.25">
      <c r="A191" s="19"/>
      <c r="B191" s="23"/>
      <c r="C191" s="19" t="s">
        <v>821</v>
      </c>
      <c r="D191" s="23">
        <v>0</v>
      </c>
    </row>
    <row r="192" spans="1:4" ht="14.25">
      <c r="A192" s="19"/>
      <c r="B192" s="23"/>
      <c r="C192" s="19" t="s">
        <v>822</v>
      </c>
      <c r="D192" s="23">
        <v>0</v>
      </c>
    </row>
    <row r="193" spans="1:4" ht="14.25">
      <c r="A193" s="19" t="s">
        <v>823</v>
      </c>
      <c r="B193" s="23">
        <v>0</v>
      </c>
      <c r="C193" s="19" t="s">
        <v>824</v>
      </c>
      <c r="D193" s="23">
        <v>0</v>
      </c>
    </row>
    <row r="194" spans="1:4" ht="14.25">
      <c r="A194" s="19"/>
      <c r="B194" s="23"/>
      <c r="C194" s="19" t="s">
        <v>825</v>
      </c>
      <c r="D194" s="23">
        <v>0</v>
      </c>
    </row>
    <row r="195" spans="1:4" ht="14.25">
      <c r="A195" s="19"/>
      <c r="B195" s="23"/>
      <c r="C195" s="19" t="s">
        <v>826</v>
      </c>
      <c r="D195" s="23">
        <v>0</v>
      </c>
    </row>
    <row r="196" spans="1:4" ht="14.25">
      <c r="A196" s="19"/>
      <c r="B196" s="23"/>
      <c r="C196" s="19" t="s">
        <v>827</v>
      </c>
      <c r="D196" s="23">
        <v>0</v>
      </c>
    </row>
    <row r="197" spans="1:4" ht="14.25">
      <c r="A197" s="19"/>
      <c r="B197" s="23"/>
      <c r="C197" s="19" t="s">
        <v>828</v>
      </c>
      <c r="D197" s="23">
        <v>0</v>
      </c>
    </row>
    <row r="198" spans="1:4" ht="14.25">
      <c r="A198" s="19"/>
      <c r="B198" s="23"/>
      <c r="C198" s="19" t="s">
        <v>829</v>
      </c>
      <c r="D198" s="23">
        <v>0</v>
      </c>
    </row>
    <row r="199" spans="1:4" ht="14.25">
      <c r="A199" s="19"/>
      <c r="B199" s="23"/>
      <c r="C199" s="19" t="s">
        <v>830</v>
      </c>
      <c r="D199" s="23">
        <v>0</v>
      </c>
    </row>
    <row r="200" spans="1:4" ht="14.25">
      <c r="A200" s="19"/>
      <c r="B200" s="23"/>
      <c r="C200" s="19" t="s">
        <v>831</v>
      </c>
      <c r="D200" s="23">
        <v>0</v>
      </c>
    </row>
    <row r="201" spans="1:4" ht="14.25">
      <c r="A201" s="19"/>
      <c r="B201" s="23"/>
      <c r="C201" s="19" t="s">
        <v>832</v>
      </c>
      <c r="D201" s="23">
        <v>0</v>
      </c>
    </row>
    <row r="202" spans="1:4" ht="14.25">
      <c r="A202" s="19"/>
      <c r="B202" s="23"/>
      <c r="C202" s="19" t="s">
        <v>833</v>
      </c>
      <c r="D202" s="23">
        <v>0</v>
      </c>
    </row>
    <row r="203" spans="1:4" ht="14.25">
      <c r="A203" s="19" t="s">
        <v>834</v>
      </c>
      <c r="B203" s="23">
        <v>0</v>
      </c>
      <c r="C203" s="19" t="s">
        <v>835</v>
      </c>
      <c r="D203" s="23">
        <v>0</v>
      </c>
    </row>
    <row r="204" spans="1:4" ht="14.25">
      <c r="A204" s="19" t="s">
        <v>836</v>
      </c>
      <c r="B204" s="23">
        <v>0</v>
      </c>
      <c r="C204" s="19" t="s">
        <v>837</v>
      </c>
      <c r="D204" s="23">
        <v>0</v>
      </c>
    </row>
    <row r="205" spans="1:4" ht="14.25">
      <c r="A205" s="19"/>
      <c r="B205" s="23"/>
      <c r="C205" s="19" t="s">
        <v>838</v>
      </c>
      <c r="D205" s="23">
        <v>0</v>
      </c>
    </row>
    <row r="206" spans="1:4" ht="14.25">
      <c r="A206" s="19"/>
      <c r="B206" s="23"/>
      <c r="C206" s="19" t="s">
        <v>839</v>
      </c>
      <c r="D206" s="23">
        <v>0</v>
      </c>
    </row>
    <row r="207" spans="1:4" ht="14.25">
      <c r="A207" s="19"/>
      <c r="B207" s="23"/>
      <c r="C207" s="19" t="s">
        <v>840</v>
      </c>
      <c r="D207" s="23">
        <v>0</v>
      </c>
    </row>
    <row r="208" spans="1:4" ht="14.25">
      <c r="A208" s="19"/>
      <c r="B208" s="23"/>
      <c r="C208" s="19" t="s">
        <v>841</v>
      </c>
      <c r="D208" s="23">
        <v>0</v>
      </c>
    </row>
    <row r="209" spans="1:4" ht="14.25">
      <c r="A209" s="19"/>
      <c r="B209" s="23"/>
      <c r="C209" s="19" t="s">
        <v>842</v>
      </c>
      <c r="D209" s="23">
        <v>0</v>
      </c>
    </row>
    <row r="210" spans="1:4" ht="14.25">
      <c r="A210" s="19"/>
      <c r="B210" s="23"/>
      <c r="C210" s="19" t="s">
        <v>843</v>
      </c>
      <c r="D210" s="23">
        <v>0</v>
      </c>
    </row>
    <row r="211" spans="1:4" ht="14.25">
      <c r="A211" s="19"/>
      <c r="B211" s="23"/>
      <c r="C211" s="19" t="s">
        <v>844</v>
      </c>
      <c r="D211" s="23">
        <v>0</v>
      </c>
    </row>
    <row r="212" spans="1:4" ht="14.25">
      <c r="A212" s="19"/>
      <c r="B212" s="23"/>
      <c r="C212" s="19" t="s">
        <v>845</v>
      </c>
      <c r="D212" s="23">
        <v>0</v>
      </c>
    </row>
    <row r="213" spans="1:4" ht="14.25">
      <c r="A213" s="19"/>
      <c r="B213" s="23"/>
      <c r="C213" s="19" t="s">
        <v>846</v>
      </c>
      <c r="D213" s="23">
        <v>0</v>
      </c>
    </row>
    <row r="214" spans="1:4" ht="14.25">
      <c r="A214" s="19" t="s">
        <v>847</v>
      </c>
      <c r="B214" s="196">
        <v>0</v>
      </c>
      <c r="C214" s="19" t="s">
        <v>848</v>
      </c>
      <c r="D214" s="196">
        <v>9</v>
      </c>
    </row>
    <row r="215" spans="1:4" ht="14.25">
      <c r="A215" s="19"/>
      <c r="B215" s="23"/>
      <c r="C215" s="19" t="s">
        <v>849</v>
      </c>
      <c r="D215" s="196">
        <v>9</v>
      </c>
    </row>
    <row r="216" spans="1:4" ht="14.25">
      <c r="A216" s="19"/>
      <c r="B216" s="23"/>
      <c r="C216" s="19" t="s">
        <v>850</v>
      </c>
      <c r="D216" s="23">
        <v>0</v>
      </c>
    </row>
    <row r="217" spans="1:4" ht="14.25">
      <c r="A217" s="19"/>
      <c r="B217" s="23"/>
      <c r="C217" s="19" t="s">
        <v>851</v>
      </c>
      <c r="D217" s="23">
        <v>0</v>
      </c>
    </row>
    <row r="218" spans="1:4" ht="14.25">
      <c r="A218" s="19"/>
      <c r="B218" s="23"/>
      <c r="C218" s="19" t="s">
        <v>852</v>
      </c>
      <c r="D218" s="23">
        <v>0</v>
      </c>
    </row>
    <row r="219" spans="1:4" ht="14.25">
      <c r="A219" s="19"/>
      <c r="B219" s="23"/>
      <c r="C219" s="19" t="s">
        <v>853</v>
      </c>
      <c r="D219" s="23">
        <v>4</v>
      </c>
    </row>
    <row r="220" spans="1:4" ht="14.25">
      <c r="A220" s="19"/>
      <c r="B220" s="23"/>
      <c r="C220" s="19" t="s">
        <v>858</v>
      </c>
      <c r="D220" s="196">
        <v>5</v>
      </c>
    </row>
    <row r="221" spans="1:4" ht="14.25">
      <c r="A221" s="19"/>
      <c r="B221" s="23"/>
      <c r="C221" s="19" t="s">
        <v>859</v>
      </c>
      <c r="D221" s="23">
        <v>0</v>
      </c>
    </row>
    <row r="222" spans="1:4" ht="14.25">
      <c r="A222" s="19"/>
      <c r="B222" s="23"/>
      <c r="C222" s="19" t="s">
        <v>860</v>
      </c>
      <c r="D222" s="23">
        <v>0</v>
      </c>
    </row>
    <row r="223" spans="1:4" ht="14.25">
      <c r="A223" s="19" t="s">
        <v>861</v>
      </c>
      <c r="B223" s="23">
        <v>0</v>
      </c>
      <c r="C223" s="19" t="s">
        <v>862</v>
      </c>
      <c r="D223" s="23">
        <v>0</v>
      </c>
    </row>
    <row r="224" spans="1:4" ht="14.25">
      <c r="A224" s="19" t="s">
        <v>863</v>
      </c>
      <c r="B224" s="23">
        <v>0</v>
      </c>
      <c r="C224" s="19" t="s">
        <v>864</v>
      </c>
      <c r="D224" s="23">
        <v>0</v>
      </c>
    </row>
    <row r="225" spans="1:4" ht="14.25">
      <c r="A225" s="19" t="s">
        <v>865</v>
      </c>
      <c r="B225" s="23">
        <v>0</v>
      </c>
      <c r="C225" s="19" t="s">
        <v>866</v>
      </c>
      <c r="D225" s="23">
        <v>0</v>
      </c>
    </row>
    <row r="226" spans="1:4" ht="14.25">
      <c r="A226" s="19"/>
      <c r="B226" s="23"/>
      <c r="C226" s="19" t="s">
        <v>867</v>
      </c>
      <c r="D226" s="23">
        <v>0</v>
      </c>
    </row>
    <row r="227" spans="1:4" ht="14.25">
      <c r="A227" s="19" t="s">
        <v>868</v>
      </c>
      <c r="B227" s="23">
        <v>0</v>
      </c>
      <c r="C227" s="19" t="s">
        <v>869</v>
      </c>
      <c r="D227" s="23">
        <v>0</v>
      </c>
    </row>
    <row r="228" spans="1:4" ht="14.25">
      <c r="A228" s="19"/>
      <c r="B228" s="23"/>
      <c r="C228" s="19" t="s">
        <v>870</v>
      </c>
      <c r="D228" s="23">
        <v>0</v>
      </c>
    </row>
    <row r="229" spans="1:4" ht="14.25">
      <c r="A229" s="19"/>
      <c r="B229" s="23"/>
      <c r="C229" s="19" t="s">
        <v>871</v>
      </c>
      <c r="D229" s="23">
        <v>0</v>
      </c>
    </row>
    <row r="230" spans="1:4" ht="14.25">
      <c r="A230" s="19" t="s">
        <v>872</v>
      </c>
      <c r="B230" s="23">
        <v>0</v>
      </c>
      <c r="C230" s="19" t="s">
        <v>873</v>
      </c>
      <c r="D230" s="23">
        <v>0</v>
      </c>
    </row>
    <row r="231" spans="1:4" ht="14.25">
      <c r="A231" s="19"/>
      <c r="B231" s="23"/>
      <c r="C231" s="19" t="s">
        <v>874</v>
      </c>
      <c r="D231" s="23">
        <v>0</v>
      </c>
    </row>
    <row r="232" spans="1:4" ht="14.25">
      <c r="A232" s="19"/>
      <c r="B232" s="23"/>
      <c r="C232" s="19" t="s">
        <v>875</v>
      </c>
      <c r="D232" s="23">
        <v>0</v>
      </c>
    </row>
    <row r="233" spans="1:4" ht="14.25">
      <c r="A233" s="19"/>
      <c r="B233" s="23"/>
      <c r="C233" s="19" t="s">
        <v>876</v>
      </c>
      <c r="D233" s="23">
        <v>0</v>
      </c>
    </row>
    <row r="234" spans="1:4" ht="14.25">
      <c r="A234" s="19"/>
      <c r="B234" s="23"/>
      <c r="C234" s="19" t="s">
        <v>877</v>
      </c>
      <c r="D234" s="23">
        <v>0</v>
      </c>
    </row>
    <row r="235" spans="1:4" ht="14.25">
      <c r="A235" s="19"/>
      <c r="B235" s="23"/>
      <c r="C235" s="19" t="s">
        <v>878</v>
      </c>
      <c r="D235" s="23">
        <v>0</v>
      </c>
    </row>
    <row r="236" spans="1:4" ht="14.25">
      <c r="A236" s="19" t="s">
        <v>879</v>
      </c>
      <c r="B236" s="23">
        <v>0</v>
      </c>
      <c r="C236" s="19" t="s">
        <v>880</v>
      </c>
      <c r="D236" s="23">
        <v>0</v>
      </c>
    </row>
    <row r="237" spans="1:4" ht="14.25">
      <c r="A237" s="19" t="s">
        <v>881</v>
      </c>
      <c r="B237" s="23">
        <v>0</v>
      </c>
      <c r="C237" s="19" t="s">
        <v>882</v>
      </c>
      <c r="D237" s="23">
        <v>0</v>
      </c>
    </row>
    <row r="238" spans="1:4" ht="14.25">
      <c r="A238" s="19" t="s">
        <v>883</v>
      </c>
      <c r="B238" s="23">
        <v>0</v>
      </c>
      <c r="C238" s="19" t="s">
        <v>884</v>
      </c>
      <c r="D238" s="23">
        <v>0</v>
      </c>
    </row>
    <row r="239" spans="1:4" ht="14.25">
      <c r="A239" s="19" t="s">
        <v>885</v>
      </c>
      <c r="B239" s="23">
        <v>0</v>
      </c>
      <c r="C239" s="19" t="s">
        <v>886</v>
      </c>
      <c r="D239" s="23">
        <v>0</v>
      </c>
    </row>
    <row r="240" spans="1:4" ht="14.25">
      <c r="A240" s="19" t="s">
        <v>887</v>
      </c>
      <c r="B240" s="23">
        <v>0</v>
      </c>
      <c r="C240" s="19" t="s">
        <v>888</v>
      </c>
      <c r="D240" s="23">
        <v>0</v>
      </c>
    </row>
    <row r="241" spans="1:4" ht="14.25">
      <c r="A241" s="19" t="s">
        <v>889</v>
      </c>
      <c r="B241" s="23">
        <v>0</v>
      </c>
      <c r="C241" s="19" t="s">
        <v>890</v>
      </c>
      <c r="D241" s="23">
        <v>0</v>
      </c>
    </row>
    <row r="242" spans="1:4" ht="14.25">
      <c r="A242" s="19" t="s">
        <v>891</v>
      </c>
      <c r="B242" s="23">
        <v>0</v>
      </c>
      <c r="C242" s="19" t="s">
        <v>892</v>
      </c>
      <c r="D242" s="23">
        <v>0</v>
      </c>
    </row>
    <row r="243" spans="1:4" ht="14.25">
      <c r="A243" s="19" t="s">
        <v>893</v>
      </c>
      <c r="B243" s="23">
        <v>0</v>
      </c>
      <c r="C243" s="19" t="s">
        <v>894</v>
      </c>
      <c r="D243" s="23">
        <v>0</v>
      </c>
    </row>
    <row r="244" spans="1:4" ht="14.25">
      <c r="A244" s="19" t="s">
        <v>895</v>
      </c>
      <c r="B244" s="23">
        <v>0</v>
      </c>
      <c r="C244" s="19" t="s">
        <v>896</v>
      </c>
      <c r="D244" s="23">
        <v>0</v>
      </c>
    </row>
    <row r="245" spans="1:4" ht="14.25">
      <c r="A245" s="19" t="s">
        <v>897</v>
      </c>
      <c r="B245" s="23">
        <v>0</v>
      </c>
      <c r="C245" s="19" t="s">
        <v>898</v>
      </c>
      <c r="D245" s="23">
        <v>0</v>
      </c>
    </row>
    <row r="246" spans="1:4" ht="14.25">
      <c r="A246" s="19"/>
      <c r="B246" s="23"/>
      <c r="C246" s="19" t="s">
        <v>899</v>
      </c>
      <c r="D246" s="23">
        <v>0</v>
      </c>
    </row>
    <row r="247" spans="1:4" ht="14.25">
      <c r="A247" s="19" t="s">
        <v>900</v>
      </c>
      <c r="B247" s="23">
        <v>0</v>
      </c>
      <c r="C247" s="19" t="s">
        <v>901</v>
      </c>
      <c r="D247" s="23">
        <v>2467</v>
      </c>
    </row>
    <row r="248" spans="1:4" ht="14.25">
      <c r="A248" s="19" t="s">
        <v>902</v>
      </c>
      <c r="B248" s="23">
        <v>0</v>
      </c>
      <c r="C248" s="19" t="s">
        <v>903</v>
      </c>
      <c r="D248" s="23">
        <v>2467</v>
      </c>
    </row>
    <row r="249" spans="1:4" ht="14.25">
      <c r="A249" s="19" t="s">
        <v>904</v>
      </c>
      <c r="B249" s="23">
        <v>0</v>
      </c>
      <c r="C249" s="19" t="s">
        <v>905</v>
      </c>
      <c r="D249" s="23">
        <v>0</v>
      </c>
    </row>
    <row r="250" spans="1:4" ht="14.25">
      <c r="A250" s="19"/>
      <c r="B250" s="23"/>
      <c r="C250" s="19" t="s">
        <v>906</v>
      </c>
      <c r="D250" s="196">
        <v>518</v>
      </c>
    </row>
    <row r="251" spans="1:4" ht="14.25">
      <c r="A251" s="19"/>
      <c r="B251" s="23"/>
      <c r="C251" s="19" t="s">
        <v>907</v>
      </c>
      <c r="D251" s="196">
        <v>85</v>
      </c>
    </row>
    <row r="252" spans="1:4" ht="14.25">
      <c r="A252" s="19"/>
      <c r="B252" s="23"/>
      <c r="C252" s="19" t="s">
        <v>908</v>
      </c>
      <c r="D252" s="196">
        <v>370</v>
      </c>
    </row>
    <row r="253" spans="1:4" ht="14.25">
      <c r="A253" s="19"/>
      <c r="B253" s="23"/>
      <c r="C253" s="19" t="s">
        <v>909</v>
      </c>
      <c r="D253" s="23">
        <v>0</v>
      </c>
    </row>
    <row r="254" spans="1:4" ht="14.25">
      <c r="A254" s="19"/>
      <c r="B254" s="23"/>
      <c r="C254" s="19" t="s">
        <v>910</v>
      </c>
      <c r="D254" s="196">
        <v>43</v>
      </c>
    </row>
    <row r="255" spans="1:4" ht="14.25">
      <c r="A255" s="19"/>
      <c r="B255" s="23"/>
      <c r="C255" s="19" t="s">
        <v>911</v>
      </c>
      <c r="D255" s="23">
        <v>0</v>
      </c>
    </row>
    <row r="256" spans="1:4" ht="14.25">
      <c r="A256" s="19"/>
      <c r="B256" s="23"/>
      <c r="C256" s="19" t="s">
        <v>912</v>
      </c>
      <c r="D256" s="196">
        <v>1000</v>
      </c>
    </row>
    <row r="257" spans="1:4" ht="14.25">
      <c r="A257" s="19"/>
      <c r="B257" s="23"/>
      <c r="C257" s="19" t="s">
        <v>913</v>
      </c>
      <c r="D257" s="23">
        <v>0</v>
      </c>
    </row>
    <row r="258" spans="1:4" ht="14.25">
      <c r="A258" s="19"/>
      <c r="B258" s="23"/>
      <c r="C258" s="19" t="s">
        <v>914</v>
      </c>
      <c r="D258" s="196">
        <v>21</v>
      </c>
    </row>
    <row r="259" spans="1:4" ht="14.25">
      <c r="A259" s="19"/>
      <c r="B259" s="23"/>
      <c r="C259" s="19" t="s">
        <v>915</v>
      </c>
      <c r="D259" s="196">
        <v>430</v>
      </c>
    </row>
    <row r="260" spans="1:4" ht="14.25">
      <c r="A260" s="19"/>
      <c r="B260" s="23"/>
      <c r="C260" s="19" t="s">
        <v>916</v>
      </c>
      <c r="D260" s="23">
        <v>0</v>
      </c>
    </row>
    <row r="261" spans="1:4" ht="14.25">
      <c r="A261" s="19"/>
      <c r="B261" s="23"/>
      <c r="C261" s="19" t="s">
        <v>917</v>
      </c>
      <c r="D261" s="23">
        <v>0</v>
      </c>
    </row>
    <row r="262" spans="1:4" ht="14.25">
      <c r="A262" s="19" t="s">
        <v>918</v>
      </c>
      <c r="B262" s="23">
        <v>0</v>
      </c>
      <c r="C262" s="19" t="s">
        <v>919</v>
      </c>
      <c r="D262" s="23">
        <v>0</v>
      </c>
    </row>
    <row r="263" spans="1:4" ht="14.25">
      <c r="A263" s="19" t="s">
        <v>920</v>
      </c>
      <c r="B263" s="196">
        <v>0</v>
      </c>
      <c r="C263" s="19" t="s">
        <v>921</v>
      </c>
      <c r="D263" s="196">
        <v>0</v>
      </c>
    </row>
    <row r="264" spans="1:4" ht="14.25">
      <c r="A264" s="19"/>
      <c r="B264" s="23"/>
      <c r="C264" s="19" t="s">
        <v>922</v>
      </c>
      <c r="D264" s="196">
        <v>0</v>
      </c>
    </row>
    <row r="265" spans="1:4" ht="14.25">
      <c r="A265" s="19"/>
      <c r="B265" s="23"/>
      <c r="C265" s="19" t="s">
        <v>923</v>
      </c>
      <c r="D265" s="23">
        <v>0</v>
      </c>
    </row>
    <row r="266" spans="1:4" ht="14.25">
      <c r="A266" s="19"/>
      <c r="B266" s="23"/>
      <c r="C266" s="19" t="s">
        <v>924</v>
      </c>
      <c r="D266" s="23">
        <v>0</v>
      </c>
    </row>
    <row r="267" spans="1:4" ht="14.25">
      <c r="A267" s="58" t="s">
        <v>925</v>
      </c>
      <c r="B267" s="196">
        <f>B5+B12+B20+B24+B31+B36+B41+B51+B67+B76+B83+B96+B105+B112+B121+B129+B134+B140+B148+B152+B161+B169+B177+B186+B193+B203+B214+B223+B227+B230+B236+B237+B247</f>
        <v>10666</v>
      </c>
      <c r="C267" s="60" t="s">
        <v>926</v>
      </c>
      <c r="D267" s="202">
        <f>D247+D238+D230+D227+D223+D214+D204+D193+D186+D177+D169+D161+D153+D148+D140+D134+D129+D121++D112+D105+D96+D87+D83+D76+D67+D51+D41+D36+D31+D24++D20</f>
        <v>14082</v>
      </c>
    </row>
    <row r="268" spans="1:4" ht="14.25">
      <c r="A268" s="61" t="s">
        <v>927</v>
      </c>
      <c r="B268" s="196"/>
      <c r="C268" s="62" t="s">
        <v>928</v>
      </c>
      <c r="D268" s="202"/>
    </row>
    <row r="269" spans="1:4" ht="14.25">
      <c r="A269" s="63" t="s">
        <v>929</v>
      </c>
      <c r="B269" s="196">
        <v>2512</v>
      </c>
      <c r="C269" s="65" t="s">
        <v>930</v>
      </c>
      <c r="D269" s="66"/>
    </row>
    <row r="270" spans="1:4" ht="14.25">
      <c r="A270" s="63" t="s">
        <v>931</v>
      </c>
      <c r="B270" s="64"/>
      <c r="C270" s="65" t="s">
        <v>932</v>
      </c>
      <c r="D270" s="64"/>
    </row>
    <row r="271" spans="1:4" ht="14.25">
      <c r="A271" s="63" t="s">
        <v>933</v>
      </c>
      <c r="B271" s="196">
        <v>10512</v>
      </c>
      <c r="C271" s="65" t="s">
        <v>934</v>
      </c>
      <c r="D271" s="202">
        <v>5222</v>
      </c>
    </row>
    <row r="272" spans="1:4" ht="14.25">
      <c r="A272" s="63" t="s">
        <v>935</v>
      </c>
      <c r="B272" s="64"/>
      <c r="C272" s="65" t="s">
        <v>936</v>
      </c>
      <c r="D272" s="196">
        <v>4386</v>
      </c>
    </row>
    <row r="273" spans="1:4" ht="14.25">
      <c r="A273" s="63" t="s">
        <v>937</v>
      </c>
      <c r="B273" s="64"/>
      <c r="C273" s="65"/>
      <c r="D273" s="64"/>
    </row>
    <row r="274" spans="1:4" ht="14.25">
      <c r="A274" s="58" t="s">
        <v>580</v>
      </c>
      <c r="B274" s="59">
        <v>23690</v>
      </c>
      <c r="C274" s="60" t="s">
        <v>581</v>
      </c>
      <c r="D274" s="59">
        <v>23690</v>
      </c>
    </row>
  </sheetData>
  <sheetProtection/>
  <mergeCells count="3">
    <mergeCell ref="A1:D1"/>
    <mergeCell ref="A3:B3"/>
    <mergeCell ref="C3:D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T30"/>
  <sheetViews>
    <sheetView zoomScalePageLayoutView="0" workbookViewId="0" topLeftCell="A1">
      <selection activeCell="G14" sqref="G14"/>
    </sheetView>
  </sheetViews>
  <sheetFormatPr defaultColWidth="9.140625" defaultRowHeight="15"/>
  <cols>
    <col min="1" max="1" width="27.8515625" style="119" customWidth="1"/>
    <col min="2" max="2" width="13.140625" style="119" customWidth="1"/>
    <col min="3" max="3" width="12.57421875" style="119" customWidth="1"/>
    <col min="4" max="4" width="12.421875" style="119" customWidth="1"/>
    <col min="5" max="6" width="8.8515625" style="119" customWidth="1"/>
    <col min="7" max="7" width="27.140625" style="119" customWidth="1"/>
    <col min="8" max="8" width="16.28125" style="119" customWidth="1"/>
    <col min="9" max="9" width="13.28125" style="119" customWidth="1"/>
    <col min="10" max="10" width="12.28125" style="119" customWidth="1"/>
    <col min="11" max="12" width="8.8515625" style="119" customWidth="1"/>
    <col min="13" max="248" width="9.140625" style="115" customWidth="1"/>
    <col min="249" max="16384" width="9.140625" style="119" customWidth="1"/>
  </cols>
  <sheetData>
    <row r="1" spans="1:254" s="116" customFormat="1" ht="31.5" customHeight="1">
      <c r="A1" s="357" t="s">
        <v>2671</v>
      </c>
      <c r="B1" s="358"/>
      <c r="C1" s="358"/>
      <c r="D1" s="358"/>
      <c r="E1" s="358"/>
      <c r="F1" s="358"/>
      <c r="G1" s="358"/>
      <c r="H1" s="358"/>
      <c r="I1" s="358"/>
      <c r="J1" s="358"/>
      <c r="K1" s="358"/>
      <c r="L1" s="358"/>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row>
    <row r="2" spans="1:254" s="116" customFormat="1" ht="24" customHeight="1">
      <c r="A2" s="117" t="s">
        <v>582</v>
      </c>
      <c r="B2" s="117"/>
      <c r="C2" s="118"/>
      <c r="D2" s="118"/>
      <c r="E2" s="118"/>
      <c r="G2" s="119"/>
      <c r="H2" s="119"/>
      <c r="I2" s="119"/>
      <c r="J2" s="119"/>
      <c r="K2" s="359" t="s">
        <v>489</v>
      </c>
      <c r="L2" s="359"/>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row>
    <row r="3" spans="1:12" s="122" customFormat="1" ht="31.5" customHeight="1">
      <c r="A3" s="120" t="s">
        <v>490</v>
      </c>
      <c r="B3" s="120" t="s">
        <v>428</v>
      </c>
      <c r="C3" s="120" t="s">
        <v>429</v>
      </c>
      <c r="D3" s="120" t="s">
        <v>430</v>
      </c>
      <c r="E3" s="121" t="s">
        <v>494</v>
      </c>
      <c r="F3" s="121" t="s">
        <v>495</v>
      </c>
      <c r="G3" s="120" t="s">
        <v>490</v>
      </c>
      <c r="H3" s="120" t="s">
        <v>428</v>
      </c>
      <c r="I3" s="120" t="s">
        <v>429</v>
      </c>
      <c r="J3" s="120" t="s">
        <v>430</v>
      </c>
      <c r="K3" s="121" t="s">
        <v>494</v>
      </c>
      <c r="L3" s="121" t="s">
        <v>495</v>
      </c>
    </row>
    <row r="4" spans="1:12" s="115" customFormat="1" ht="24" customHeight="1">
      <c r="A4" s="123" t="s">
        <v>583</v>
      </c>
      <c r="B4" s="124"/>
      <c r="C4" s="125"/>
      <c r="D4" s="125"/>
      <c r="E4" s="126"/>
      <c r="F4" s="126"/>
      <c r="G4" s="123" t="s">
        <v>584</v>
      </c>
      <c r="H4" s="124"/>
      <c r="I4" s="125"/>
      <c r="J4" s="125"/>
      <c r="K4" s="126"/>
      <c r="L4" s="126"/>
    </row>
    <row r="5" spans="1:12" s="115" customFormat="1" ht="24" customHeight="1">
      <c r="A5" s="123" t="s">
        <v>585</v>
      </c>
      <c r="B5" s="124"/>
      <c r="C5" s="125"/>
      <c r="D5" s="125"/>
      <c r="E5" s="126"/>
      <c r="F5" s="126"/>
      <c r="G5" s="123" t="s">
        <v>586</v>
      </c>
      <c r="H5" s="124"/>
      <c r="I5" s="125"/>
      <c r="J5" s="125"/>
      <c r="K5" s="126"/>
      <c r="L5" s="126"/>
    </row>
    <row r="6" spans="1:12" s="115" customFormat="1" ht="24" customHeight="1">
      <c r="A6" s="123" t="s">
        <v>587</v>
      </c>
      <c r="B6" s="124"/>
      <c r="C6" s="327"/>
      <c r="D6" s="327"/>
      <c r="E6" s="126"/>
      <c r="F6" s="126"/>
      <c r="G6" s="123" t="s">
        <v>588</v>
      </c>
      <c r="H6" s="124"/>
      <c r="I6" s="125"/>
      <c r="J6" s="125"/>
      <c r="K6" s="126"/>
      <c r="L6" s="126"/>
    </row>
    <row r="7" spans="1:12" s="115" customFormat="1" ht="24" customHeight="1">
      <c r="A7" s="123" t="s">
        <v>589</v>
      </c>
      <c r="B7" s="124"/>
      <c r="C7" s="125"/>
      <c r="D7" s="125"/>
      <c r="E7" s="126"/>
      <c r="F7" s="126"/>
      <c r="G7" s="123" t="s">
        <v>590</v>
      </c>
      <c r="H7" s="124"/>
      <c r="I7" s="125"/>
      <c r="J7" s="125"/>
      <c r="K7" s="126"/>
      <c r="L7" s="126"/>
    </row>
    <row r="8" spans="1:12" s="115" customFormat="1" ht="24" customHeight="1">
      <c r="A8" s="127" t="s">
        <v>431</v>
      </c>
      <c r="B8" s="124"/>
      <c r="C8" s="125"/>
      <c r="D8" s="125"/>
      <c r="E8" s="126"/>
      <c r="F8" s="126"/>
      <c r="G8" s="127" t="s">
        <v>432</v>
      </c>
      <c r="H8" s="124"/>
      <c r="I8" s="125"/>
      <c r="J8" s="125"/>
      <c r="K8" s="126"/>
      <c r="L8" s="126"/>
    </row>
    <row r="9" spans="1:12" s="115" customFormat="1" ht="24" customHeight="1">
      <c r="A9" s="127" t="s">
        <v>433</v>
      </c>
      <c r="B9" s="124">
        <v>3960</v>
      </c>
      <c r="C9" s="327">
        <v>4933</v>
      </c>
      <c r="D9" s="327">
        <v>5373</v>
      </c>
      <c r="E9" s="126">
        <f>D9/C9</f>
        <v>1.0891952158929656</v>
      </c>
      <c r="F9" s="126">
        <f>(D9-B9)/D9</f>
        <v>0.2629815745393635</v>
      </c>
      <c r="G9" s="127" t="s">
        <v>434</v>
      </c>
      <c r="H9" s="124">
        <v>3343</v>
      </c>
      <c r="I9" s="124">
        <v>4117</v>
      </c>
      <c r="J9" s="196">
        <v>4469</v>
      </c>
      <c r="K9" s="126">
        <f>J9/I9</f>
        <v>1.0854991498664075</v>
      </c>
      <c r="L9" s="126">
        <f>(J9-H9)/J9</f>
        <v>0.25195793242336095</v>
      </c>
    </row>
    <row r="10" spans="1:12" s="115" customFormat="1" ht="24" customHeight="1">
      <c r="A10" s="127" t="s">
        <v>435</v>
      </c>
      <c r="B10" s="124">
        <v>10114</v>
      </c>
      <c r="C10" s="327">
        <v>11807</v>
      </c>
      <c r="D10" s="327"/>
      <c r="E10" s="126"/>
      <c r="F10" s="126"/>
      <c r="G10" s="127" t="s">
        <v>436</v>
      </c>
      <c r="H10" s="124">
        <v>12615</v>
      </c>
      <c r="I10" s="124">
        <v>10145</v>
      </c>
      <c r="J10" s="125"/>
      <c r="K10" s="126"/>
      <c r="L10" s="126"/>
    </row>
    <row r="11" spans="1:12" s="115" customFormat="1" ht="24" customHeight="1">
      <c r="A11" s="128" t="s">
        <v>591</v>
      </c>
      <c r="B11" s="129">
        <f>B9+B10</f>
        <v>14074</v>
      </c>
      <c r="C11" s="328">
        <v>16740</v>
      </c>
      <c r="D11" s="328">
        <v>5373</v>
      </c>
      <c r="E11" s="126">
        <f>D11/C11</f>
        <v>0.3209677419354839</v>
      </c>
      <c r="F11" s="126">
        <f>(D11-B11)/D11</f>
        <v>-1.619393262609343</v>
      </c>
      <c r="G11" s="128" t="s">
        <v>592</v>
      </c>
      <c r="H11" s="129">
        <f>H9+H10</f>
        <v>15958</v>
      </c>
      <c r="I11" s="129">
        <v>14262</v>
      </c>
      <c r="J11" s="130"/>
      <c r="K11" s="126"/>
      <c r="L11" s="126"/>
    </row>
    <row r="12" spans="1:12" s="115" customFormat="1" ht="24" customHeight="1">
      <c r="A12" s="127" t="s">
        <v>593</v>
      </c>
      <c r="B12" s="124"/>
      <c r="C12" s="124"/>
      <c r="D12" s="327"/>
      <c r="E12" s="126"/>
      <c r="F12" s="126"/>
      <c r="G12" s="127" t="s">
        <v>594</v>
      </c>
      <c r="H12" s="124"/>
      <c r="I12" s="124"/>
      <c r="J12" s="125"/>
      <c r="K12" s="126"/>
      <c r="L12" s="126"/>
    </row>
    <row r="13" spans="1:12" s="115" customFormat="1" ht="24" customHeight="1">
      <c r="A13" s="127" t="s">
        <v>595</v>
      </c>
      <c r="B13" s="124"/>
      <c r="C13" s="124"/>
      <c r="D13" s="327"/>
      <c r="E13" s="126"/>
      <c r="F13" s="126"/>
      <c r="G13" s="127" t="s">
        <v>596</v>
      </c>
      <c r="H13" s="124"/>
      <c r="I13" s="124"/>
      <c r="J13" s="125"/>
      <c r="K13" s="126"/>
      <c r="L13" s="126"/>
    </row>
    <row r="14" spans="1:12" s="115" customFormat="1" ht="24" customHeight="1">
      <c r="A14" s="127" t="s">
        <v>597</v>
      </c>
      <c r="B14" s="124">
        <v>7926</v>
      </c>
      <c r="C14" s="124"/>
      <c r="D14" s="329">
        <v>4079</v>
      </c>
      <c r="E14" s="126"/>
      <c r="F14" s="126">
        <f>(D14-B14)/D14</f>
        <v>-0.9431233145378769</v>
      </c>
      <c r="G14" s="127" t="s">
        <v>579</v>
      </c>
      <c r="H14" s="124">
        <v>6042</v>
      </c>
      <c r="I14" s="124"/>
      <c r="J14" s="203">
        <v>4983</v>
      </c>
      <c r="K14" s="126"/>
      <c r="L14" s="126">
        <f>(J14-H14)/J14</f>
        <v>-0.21252257676098735</v>
      </c>
    </row>
    <row r="15" spans="1:12" s="115" customFormat="1" ht="24" customHeight="1">
      <c r="A15" s="128" t="s">
        <v>580</v>
      </c>
      <c r="B15" s="129">
        <f>B11+B14</f>
        <v>22000</v>
      </c>
      <c r="C15" s="129">
        <v>16740</v>
      </c>
      <c r="D15" s="328">
        <v>9452</v>
      </c>
      <c r="E15" s="126">
        <f>D15/C15</f>
        <v>0.5646356033452807</v>
      </c>
      <c r="F15" s="126">
        <f>(D15-B15)/D15</f>
        <v>-1.3275497249259416</v>
      </c>
      <c r="G15" s="128" t="s">
        <v>581</v>
      </c>
      <c r="H15" s="129">
        <f>H11+H14</f>
        <v>22000</v>
      </c>
      <c r="I15" s="129">
        <v>14262</v>
      </c>
      <c r="J15" s="328">
        <f>J9+J14</f>
        <v>9452</v>
      </c>
      <c r="K15" s="126">
        <f>J15/I15</f>
        <v>0.6627401486467536</v>
      </c>
      <c r="L15" s="126">
        <f>(J15-H15)/J15</f>
        <v>-1.3275497249259416</v>
      </c>
    </row>
    <row r="16" ht="14.25">
      <c r="J16" s="131"/>
    </row>
    <row r="17" spans="9:10" ht="14.25">
      <c r="I17" s="131"/>
      <c r="J17" s="131"/>
    </row>
    <row r="30" ht="14.25">
      <c r="D30" s="132"/>
    </row>
  </sheetData>
  <sheetProtection/>
  <mergeCells count="2">
    <mergeCell ref="A1:L1"/>
    <mergeCell ref="K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SDWM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微软用户</cp:lastModifiedBy>
  <cp:lastPrinted>2016-08-15T03:04:36Z</cp:lastPrinted>
  <dcterms:created xsi:type="dcterms:W3CDTF">2016-08-11T01:32:49Z</dcterms:created>
  <dcterms:modified xsi:type="dcterms:W3CDTF">2016-12-19T08:46:56Z</dcterms:modified>
  <cp:category/>
  <cp:version/>
  <cp:contentType/>
  <cp:contentStatus/>
</cp:coreProperties>
</file>