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汇总表" sheetId="11" r:id="rId1"/>
    <sheet name="汇总表 (2)" sheetId="16" state="hidden" r:id="rId2"/>
    <sheet name="产业发展" sheetId="21" r:id="rId3"/>
    <sheet name="基础设施" sheetId="15" r:id="rId4"/>
    <sheet name="易地搬迁后扶持公共服务岗位项目" sheetId="17" r:id="rId5"/>
    <sheet name="乡村建设公益性岗位" sheetId="18" r:id="rId6"/>
    <sheet name="跨省务工交通补贴" sheetId="19" r:id="rId7"/>
    <sheet name="教育培训" sheetId="20" r:id="rId8"/>
  </sheets>
  <definedNames>
    <definedName name="_xlnm._FilterDatabase" localSheetId="3" hidden="1">基础设施!$A$4:$L$30</definedName>
    <definedName name="_xlnm.Print_Area" localSheetId="1">'汇总表 (2)'!$A$1:$G$8</definedName>
    <definedName name="_xlnm._FilterDatabase" localSheetId="2" hidden="1">产业发展!$A$1:$J$4</definedName>
    <definedName name="_xlnm.Print_Titles" localSheetId="3">基础设施!$1:$3</definedName>
  </definedNames>
  <calcPr calcId="144525"/>
</workbook>
</file>

<file path=xl/sharedStrings.xml><?xml version="1.0" encoding="utf-8"?>
<sst xmlns="http://schemas.openxmlformats.org/spreadsheetml/2006/main" count="301" uniqueCount="154">
  <si>
    <t>附件1：</t>
  </si>
  <si>
    <t>融安县2023年市本级第二批财政衔接推进乡村振兴补助资金分配总表</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</si>
  <si>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</si>
  <si>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</si>
  <si>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</si>
  <si>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</si>
  <si>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</si>
  <si>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年市本级第二批财政衔接推进乡村振兴补助资金产业发展项目计划表</t>
    </r>
  </si>
  <si>
    <r>
      <rPr>
        <sz val="12"/>
        <color theme="1"/>
        <rFont val="仿宋_GB2312"/>
        <charset val="134"/>
      </rPr>
      <t>农业农村局</t>
    </r>
  </si>
  <si>
    <r>
      <rPr>
        <sz val="12"/>
        <rFont val="仿宋_GB2312"/>
        <charset val="134"/>
      </rPr>
      <t>融安县</t>
    </r>
    <r>
      <rPr>
        <sz val="12"/>
        <rFont val="Times New Roman"/>
        <charset val="134"/>
      </rPr>
      <t>2023</t>
    </r>
    <r>
      <rPr>
        <sz val="12"/>
        <rFont val="仿宋_GB2312"/>
        <charset val="134"/>
      </rPr>
      <t>年市本级第二批财政衔接推进乡村振兴补助资金基础设施项目计划表</t>
    </r>
  </si>
  <si>
    <t>各乡镇、搬迁中心、自然规划局</t>
  </si>
  <si>
    <r>
      <rPr>
        <sz val="12"/>
        <rFont val="仿宋_GB2312"/>
        <charset val="134"/>
      </rPr>
      <t>融安县</t>
    </r>
    <r>
      <rPr>
        <sz val="12"/>
        <rFont val="Times New Roman"/>
        <charset val="134"/>
      </rPr>
      <t>2023</t>
    </r>
    <r>
      <rPr>
        <sz val="12"/>
        <rFont val="仿宋_GB2312"/>
        <charset val="134"/>
      </rPr>
      <t>年市本级第二批财政衔接推进乡村振兴补助资金易地搬迁后续扶持公共服务岗位项目计划表</t>
    </r>
  </si>
  <si>
    <r>
      <rPr>
        <sz val="12"/>
        <rFont val="仿宋_GB2312"/>
        <charset val="134"/>
      </rPr>
      <t>搬迁中心</t>
    </r>
  </si>
  <si>
    <r>
      <rPr>
        <sz val="12"/>
        <rFont val="仿宋_GB2312"/>
        <charset val="134"/>
      </rPr>
      <t>融安县</t>
    </r>
    <r>
      <rPr>
        <sz val="12"/>
        <rFont val="Times New Roman"/>
        <charset val="134"/>
      </rPr>
      <t>2023</t>
    </r>
    <r>
      <rPr>
        <sz val="12"/>
        <rFont val="仿宋_GB2312"/>
        <charset val="134"/>
      </rPr>
      <t>年市本级第二批财政衔接推进乡村振兴补助资金乡村建设公益性岗位项目计划表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</si>
  <si>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</si>
  <si>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年市本级第二批财政衔接推进乡村振兴补助资金跨省务工交通补贴项目计划表</t>
    </r>
  </si>
  <si>
    <r>
      <rPr>
        <sz val="12"/>
        <rFont val="仿宋_GB2312"/>
        <charset val="134"/>
      </rPr>
      <t>融安县</t>
    </r>
    <r>
      <rPr>
        <sz val="12"/>
        <rFont val="Times New Roman"/>
        <charset val="134"/>
      </rPr>
      <t>2023</t>
    </r>
    <r>
      <rPr>
        <sz val="12"/>
        <rFont val="仿宋_GB2312"/>
        <charset val="134"/>
      </rPr>
      <t>年市本级第二批财政衔接推进乡村振兴补助资金教育培训项目计划表</t>
    </r>
  </si>
  <si>
    <r>
      <rPr>
        <sz val="12"/>
        <rFont val="仿宋_GB2312"/>
        <charset val="134"/>
      </rPr>
      <t>合计</t>
    </r>
  </si>
  <si>
    <t>融安县2023年市本级第一批财政衔接推进乡村振兴补助资金分配总表</t>
  </si>
  <si>
    <t>现安排</t>
  </si>
  <si>
    <t>原安排</t>
  </si>
  <si>
    <r>
      <rPr>
        <sz val="12"/>
        <rFont val="仿宋_GB2312"/>
        <charset val="134"/>
      </rPr>
      <t>融安县</t>
    </r>
    <r>
      <rPr>
        <sz val="12"/>
        <rFont val="Times New Roman"/>
        <charset val="134"/>
      </rPr>
      <t>2023</t>
    </r>
    <r>
      <rPr>
        <sz val="12"/>
        <rFont val="仿宋_GB2312"/>
        <charset val="134"/>
      </rPr>
      <t>年市本级第一批财政衔接推进乡村振兴补助资金基础设施项目计划表</t>
    </r>
  </si>
  <si>
    <t>交通局、长安镇、浮石镇</t>
  </si>
  <si>
    <r>
      <rPr>
        <sz val="12"/>
        <rFont val="仿宋_GB2312"/>
        <charset val="134"/>
      </rPr>
      <t>融安县</t>
    </r>
    <r>
      <rPr>
        <sz val="12"/>
        <rFont val="Times New Roman"/>
        <charset val="134"/>
      </rPr>
      <t>2023</t>
    </r>
    <r>
      <rPr>
        <sz val="12"/>
        <rFont val="仿宋_GB2312"/>
        <charset val="134"/>
      </rPr>
      <t>年市本级第一批财政衔接推进乡村振兴补助资金产业奖补项目计划表</t>
    </r>
  </si>
  <si>
    <r>
      <rPr>
        <sz val="12"/>
        <rFont val="仿宋_GB2312"/>
        <charset val="134"/>
      </rPr>
      <t>各乡镇</t>
    </r>
  </si>
  <si>
    <r>
      <rPr>
        <sz val="12"/>
        <rFont val="仿宋_GB2312"/>
        <charset val="134"/>
      </rPr>
      <t>融安县</t>
    </r>
    <r>
      <rPr>
        <sz val="12"/>
        <rFont val="Times New Roman"/>
        <charset val="134"/>
      </rPr>
      <t>2023</t>
    </r>
    <r>
      <rPr>
        <sz val="12"/>
        <rFont val="仿宋_GB2312"/>
        <charset val="134"/>
      </rPr>
      <t>年市本级第一批财政衔接推进乡村振兴补助资金</t>
    </r>
    <r>
      <rPr>
        <sz val="12"/>
        <rFont val="Times New Roman"/>
        <charset val="134"/>
      </rPr>
      <t>2022</t>
    </r>
    <r>
      <rPr>
        <sz val="12"/>
        <rFont val="仿宋_GB2312"/>
        <charset val="134"/>
      </rPr>
      <t>年项目尾款计划表</t>
    </r>
  </si>
  <si>
    <t>各乡镇、农业农村局、水利局、乡村振兴局、交通局、就业中心</t>
  </si>
  <si>
    <t>差额</t>
  </si>
  <si>
    <t>附件2：</t>
  </si>
  <si>
    <t>融安县2023年市本级第二批财政衔接推进乡村振兴补助资金产业发展项目计划表</t>
  </si>
  <si>
    <r>
      <rPr>
        <sz val="12"/>
        <rFont val="仿宋_GB2312"/>
        <charset val="0"/>
      </rPr>
      <t>序号</t>
    </r>
  </si>
  <si>
    <r>
      <rPr>
        <sz val="12"/>
        <rFont val="仿宋_GB2312"/>
        <charset val="0"/>
      </rPr>
      <t>主管部门</t>
    </r>
  </si>
  <si>
    <r>
      <rPr>
        <sz val="12"/>
        <rFont val="仿宋_GB2312"/>
        <charset val="0"/>
      </rPr>
      <t>项目类型</t>
    </r>
  </si>
  <si>
    <r>
      <rPr>
        <sz val="12"/>
        <rFont val="仿宋_GB2312"/>
        <charset val="0"/>
      </rPr>
      <t>项目名称</t>
    </r>
  </si>
  <si>
    <r>
      <rPr>
        <sz val="12"/>
        <rFont val="仿宋_GB2312"/>
        <charset val="0"/>
      </rPr>
      <t>项目地点</t>
    </r>
  </si>
  <si>
    <r>
      <rPr>
        <sz val="12"/>
        <rFont val="仿宋_GB2312"/>
        <charset val="0"/>
      </rPr>
      <t>建设内容</t>
    </r>
  </si>
  <si>
    <r>
      <rPr>
        <sz val="12"/>
        <rFont val="仿宋_GB2312"/>
        <charset val="0"/>
      </rPr>
      <t>预算价</t>
    </r>
  </si>
  <si>
    <r>
      <rPr>
        <sz val="12"/>
        <rFont val="仿宋_GB2312"/>
        <charset val="0"/>
      </rPr>
      <t>安排资金</t>
    </r>
  </si>
  <si>
    <r>
      <rPr>
        <sz val="12"/>
        <rFont val="仿宋_GB2312"/>
        <charset val="0"/>
      </rPr>
      <t>资金来源</t>
    </r>
  </si>
  <si>
    <r>
      <rPr>
        <sz val="12"/>
        <rFont val="仿宋_GB2312"/>
        <charset val="0"/>
      </rPr>
      <t>备注</t>
    </r>
  </si>
  <si>
    <r>
      <rPr>
        <sz val="12"/>
        <rFont val="仿宋_GB2312"/>
        <charset val="0"/>
      </rPr>
      <t>总计</t>
    </r>
  </si>
  <si>
    <r>
      <rPr>
        <sz val="12"/>
        <color theme="1"/>
        <rFont val="仿宋_GB2312"/>
        <charset val="134"/>
      </rPr>
      <t>产业项目</t>
    </r>
  </si>
  <si>
    <r>
      <rPr>
        <sz val="12"/>
        <color theme="1"/>
        <rFont val="Times New Roman"/>
        <charset val="134"/>
      </rPr>
      <t>2023</t>
    </r>
    <r>
      <rPr>
        <sz val="12"/>
        <color theme="1"/>
        <rFont val="仿宋_GB2312"/>
        <charset val="134"/>
      </rPr>
      <t>年第十四届融安金桔文化旅游节</t>
    </r>
  </si>
  <si>
    <t>融安县</t>
  </si>
  <si>
    <r>
      <rPr>
        <sz val="12"/>
        <rFont val="仿宋_GB2312"/>
        <charset val="134"/>
      </rPr>
      <t>融安金桔节、农产品推介等。</t>
    </r>
  </si>
  <si>
    <t>市级</t>
  </si>
  <si>
    <t>融安县参加柳州市农业博览会</t>
  </si>
  <si>
    <r>
      <rPr>
        <sz val="12"/>
        <rFont val="仿宋_GB2312"/>
        <charset val="134"/>
      </rPr>
      <t>融安金桔品牌推广、宣传等。</t>
    </r>
  </si>
  <si>
    <r>
      <rPr>
        <sz val="12"/>
        <rFont val="仿宋_GB2312"/>
        <charset val="134"/>
      </rPr>
      <t>产业项目</t>
    </r>
  </si>
  <si>
    <r>
      <rPr>
        <sz val="12"/>
        <color theme="1"/>
        <rFont val="仿宋_GB2312"/>
        <charset val="134"/>
      </rPr>
      <t>融安金桔产业研究科研基地建设项目工程（第五期）</t>
    </r>
  </si>
  <si>
    <r>
      <rPr>
        <sz val="12"/>
        <rFont val="仿宋_GB2312"/>
        <charset val="134"/>
      </rPr>
      <t>祥多村</t>
    </r>
  </si>
  <si>
    <r>
      <rPr>
        <sz val="12"/>
        <color theme="1"/>
        <rFont val="仿宋_GB2312"/>
        <charset val="134"/>
      </rPr>
      <t>建设种质资源保护与开发研究基地</t>
    </r>
    <r>
      <rPr>
        <sz val="12"/>
        <color theme="1"/>
        <rFont val="Times New Roman"/>
        <charset val="134"/>
      </rPr>
      <t>,</t>
    </r>
    <r>
      <rPr>
        <sz val="12"/>
        <color theme="1"/>
        <rFont val="仿宋_GB2312"/>
        <charset val="134"/>
      </rPr>
      <t>水电路建设（含园内）、网棚等设施建设、移栽等。</t>
    </r>
  </si>
  <si>
    <r>
      <rPr>
        <sz val="12"/>
        <color theme="1"/>
        <rFont val="仿宋_GB2312"/>
        <charset val="134"/>
      </rPr>
      <t>桥板乡</t>
    </r>
  </si>
  <si>
    <r>
      <rPr>
        <sz val="12"/>
        <color theme="1"/>
        <rFont val="仿宋_GB2312"/>
        <charset val="134"/>
      </rPr>
      <t>桥板乡良老村乾旺屯拉望弄柑橘产业基地道路硬化工程</t>
    </r>
  </si>
  <si>
    <r>
      <rPr>
        <sz val="12"/>
        <color theme="1"/>
        <rFont val="仿宋_GB2312"/>
        <charset val="134"/>
      </rPr>
      <t>良老村</t>
    </r>
  </si>
  <si>
    <r>
      <rPr>
        <sz val="12"/>
        <rFont val="仿宋_GB2312"/>
        <charset val="134"/>
      </rPr>
      <t>新建水泥硬化道路长</t>
    </r>
    <r>
      <rPr>
        <sz val="12"/>
        <rFont val="Times New Roman"/>
        <charset val="134"/>
      </rPr>
      <t>1730</t>
    </r>
    <r>
      <rPr>
        <sz val="12"/>
        <rFont val="仿宋_GB2312"/>
        <charset val="134"/>
      </rPr>
      <t>米，路基宽度</t>
    </r>
    <r>
      <rPr>
        <sz val="12"/>
        <rFont val="Times New Roman"/>
        <charset val="134"/>
      </rPr>
      <t>4.5</t>
    </r>
    <r>
      <rPr>
        <sz val="12"/>
        <rFont val="仿宋_GB2312"/>
        <charset val="134"/>
      </rPr>
      <t>米，路面宽度</t>
    </r>
    <r>
      <rPr>
        <sz val="12"/>
        <rFont val="Times New Roman"/>
        <charset val="134"/>
      </rPr>
      <t>3.5</t>
    </r>
    <r>
      <rPr>
        <sz val="12"/>
        <rFont val="仿宋_GB2312"/>
        <charset val="134"/>
      </rPr>
      <t>米（路面结构层为</t>
    </r>
    <r>
      <rPr>
        <sz val="12"/>
        <rFont val="Times New Roman"/>
        <charset val="134"/>
      </rPr>
      <t>18cm</t>
    </r>
    <r>
      <rPr>
        <sz val="12"/>
        <rFont val="仿宋_GB2312"/>
        <charset val="134"/>
      </rPr>
      <t>厚水泥面板</t>
    </r>
    <r>
      <rPr>
        <sz val="12"/>
        <rFont val="Times New Roman"/>
        <charset val="134"/>
      </rPr>
      <t>+15cm</t>
    </r>
    <r>
      <rPr>
        <sz val="12"/>
        <rFont val="仿宋_GB2312"/>
        <charset val="134"/>
      </rPr>
      <t>厚碎石垫层），新建错车道</t>
    </r>
    <r>
      <rPr>
        <sz val="12"/>
        <rFont val="Times New Roman"/>
        <charset val="134"/>
      </rPr>
      <t>7</t>
    </r>
    <r>
      <rPr>
        <sz val="12"/>
        <rFont val="仿宋_GB2312"/>
        <charset val="134"/>
      </rPr>
      <t>处，新建圆管涵</t>
    </r>
    <r>
      <rPr>
        <sz val="12"/>
        <rFont val="Times New Roman"/>
        <charset val="134"/>
      </rPr>
      <t>9</t>
    </r>
    <r>
      <rPr>
        <sz val="12"/>
        <rFont val="仿宋_GB2312"/>
        <charset val="134"/>
      </rPr>
      <t>道，新建挡土墙长</t>
    </r>
    <r>
      <rPr>
        <sz val="12"/>
        <rFont val="Times New Roman"/>
        <charset val="134"/>
      </rPr>
      <t>16</t>
    </r>
    <r>
      <rPr>
        <sz val="12"/>
        <rFont val="仿宋_GB2312"/>
        <charset val="134"/>
      </rPr>
      <t>米，高</t>
    </r>
    <r>
      <rPr>
        <sz val="12"/>
        <rFont val="Times New Roman"/>
        <charset val="134"/>
      </rPr>
      <t>1.8</t>
    </r>
    <r>
      <rPr>
        <sz val="12"/>
        <rFont val="仿宋_GB2312"/>
        <charset val="134"/>
      </rPr>
      <t>米</t>
    </r>
  </si>
  <si>
    <r>
      <rPr>
        <sz val="12"/>
        <rFont val="仿宋_GB2312"/>
        <charset val="134"/>
      </rPr>
      <t>市级</t>
    </r>
  </si>
  <si>
    <t>附件3：</t>
  </si>
  <si>
    <t>融安县2023年市本级第二批财政衔接推进乡村振兴补助资金基础设施项目计划表</t>
  </si>
  <si>
    <r>
      <rPr>
        <sz val="11"/>
        <rFont val="仿宋_GB2312"/>
        <charset val="0"/>
      </rPr>
      <t>总计</t>
    </r>
  </si>
  <si>
    <r>
      <rPr>
        <sz val="12"/>
        <color theme="1"/>
        <rFont val="仿宋_GB2312"/>
        <charset val="134"/>
      </rPr>
      <t>浮石镇</t>
    </r>
  </si>
  <si>
    <r>
      <rPr>
        <sz val="12"/>
        <rFont val="仿宋_GB2312"/>
        <charset val="134"/>
      </rPr>
      <t>村基础设施</t>
    </r>
  </si>
  <si>
    <t>浮石镇鹭鹚洲村中寨屯污水处理工程</t>
  </si>
  <si>
    <r>
      <rPr>
        <sz val="12"/>
        <color theme="1"/>
        <rFont val="仿宋_GB2312"/>
        <charset val="134"/>
      </rPr>
      <t>鹭鹚洲村</t>
    </r>
  </si>
  <si>
    <r>
      <rPr>
        <sz val="12"/>
        <rFont val="仿宋_GB2312"/>
        <charset val="134"/>
      </rPr>
      <t>污水管破路安装：（包含：</t>
    </r>
    <r>
      <rPr>
        <sz val="12"/>
        <rFont val="Times New Roman"/>
        <charset val="134"/>
      </rPr>
      <t>DN300  HDPE</t>
    </r>
    <r>
      <rPr>
        <sz val="12"/>
        <rFont val="仿宋_GB2312"/>
        <charset val="134"/>
      </rPr>
      <t>双壁波纹管</t>
    </r>
    <r>
      <rPr>
        <sz val="12"/>
        <rFont val="Times New Roman"/>
        <charset val="134"/>
      </rPr>
      <t>1100</t>
    </r>
    <r>
      <rPr>
        <sz val="12"/>
        <rFont val="仿宋_GB2312"/>
        <charset val="134"/>
      </rPr>
      <t>米；污水入户支管</t>
    </r>
    <r>
      <rPr>
        <sz val="12"/>
        <rFont val="Times New Roman"/>
        <charset val="134"/>
      </rPr>
      <t>DN160UPVC</t>
    </r>
    <r>
      <rPr>
        <sz val="12"/>
        <rFont val="仿宋_GB2312"/>
        <charset val="134"/>
      </rPr>
      <t>长</t>
    </r>
    <r>
      <rPr>
        <sz val="12"/>
        <rFont val="Times New Roman"/>
        <charset val="134"/>
      </rPr>
      <t>672</t>
    </r>
    <r>
      <rPr>
        <sz val="12"/>
        <rFont val="仿宋_GB2312"/>
        <charset val="134"/>
      </rPr>
      <t>米、污水入户支管</t>
    </r>
    <r>
      <rPr>
        <sz val="12"/>
        <rFont val="Times New Roman"/>
        <charset val="134"/>
      </rPr>
      <t>DN110UPVC</t>
    </r>
    <r>
      <rPr>
        <sz val="12"/>
        <rFont val="仿宋_GB2312"/>
        <charset val="134"/>
      </rPr>
      <t>长</t>
    </r>
    <r>
      <rPr>
        <sz val="12"/>
        <rFont val="Times New Roman"/>
        <charset val="134"/>
      </rPr>
      <t>1344</t>
    </r>
    <r>
      <rPr>
        <sz val="12"/>
        <rFont val="仿宋_GB2312"/>
        <charset val="134"/>
      </rPr>
      <t>米；孔径</t>
    </r>
    <r>
      <rPr>
        <sz val="12"/>
        <rFont val="Times New Roman"/>
        <charset val="134"/>
      </rPr>
      <t>700</t>
    </r>
    <r>
      <rPr>
        <sz val="12"/>
        <rFont val="仿宋_GB2312"/>
        <charset val="134"/>
      </rPr>
      <t>砖砌污水检查井</t>
    </r>
    <r>
      <rPr>
        <sz val="12"/>
        <rFont val="Times New Roman"/>
        <charset val="134"/>
      </rPr>
      <t>61</t>
    </r>
    <r>
      <rPr>
        <sz val="12"/>
        <rFont val="仿宋_GB2312"/>
        <charset val="134"/>
      </rPr>
      <t>个；庭院污水处理池：</t>
    </r>
    <r>
      <rPr>
        <sz val="12"/>
        <rFont val="Times New Roman"/>
        <charset val="134"/>
      </rPr>
      <t>12</t>
    </r>
    <r>
      <rPr>
        <sz val="12"/>
        <rFont val="仿宋_GB2312"/>
        <charset val="134"/>
      </rPr>
      <t>座）</t>
    </r>
    <r>
      <rPr>
        <sz val="12"/>
        <rFont val="Times New Roman"/>
        <charset val="134"/>
      </rPr>
      <t>2.</t>
    </r>
    <r>
      <rPr>
        <sz val="12"/>
        <rFont val="仿宋_GB2312"/>
        <charset val="134"/>
      </rPr>
      <t>动力污水处理终端设备（</t>
    </r>
    <r>
      <rPr>
        <sz val="12"/>
        <rFont val="Times New Roman"/>
        <charset val="134"/>
      </rPr>
      <t>MBR</t>
    </r>
    <r>
      <rPr>
        <sz val="12"/>
        <rFont val="仿宋_GB2312"/>
        <charset val="134"/>
      </rPr>
      <t>一体化污水处理设备主体）</t>
    </r>
  </si>
  <si>
    <r>
      <rPr>
        <sz val="12"/>
        <color theme="1"/>
        <rFont val="仿宋_GB2312"/>
        <charset val="134"/>
      </rPr>
      <t>浮石镇鹭鹚洲村东边屯污水处理工程</t>
    </r>
  </si>
  <si>
    <r>
      <rPr>
        <sz val="12"/>
        <rFont val="Times New Roman"/>
        <charset val="134"/>
      </rPr>
      <t>1.</t>
    </r>
    <r>
      <rPr>
        <sz val="12"/>
        <rFont val="仿宋_GB2312"/>
        <charset val="134"/>
      </rPr>
      <t>污水管破路安装：（包含：</t>
    </r>
    <r>
      <rPr>
        <sz val="12"/>
        <rFont val="Times New Roman"/>
        <charset val="134"/>
      </rPr>
      <t>DN300  HDPE</t>
    </r>
    <r>
      <rPr>
        <sz val="12"/>
        <rFont val="仿宋_GB2312"/>
        <charset val="134"/>
      </rPr>
      <t>双壁波纹管</t>
    </r>
    <r>
      <rPr>
        <sz val="12"/>
        <rFont val="Times New Roman"/>
        <charset val="134"/>
      </rPr>
      <t>655</t>
    </r>
    <r>
      <rPr>
        <sz val="12"/>
        <rFont val="仿宋_GB2312"/>
        <charset val="134"/>
      </rPr>
      <t>米；污水入户支管</t>
    </r>
    <r>
      <rPr>
        <sz val="12"/>
        <rFont val="Times New Roman"/>
        <charset val="134"/>
      </rPr>
      <t>DN160UPVC</t>
    </r>
    <r>
      <rPr>
        <sz val="12"/>
        <rFont val="仿宋_GB2312"/>
        <charset val="134"/>
      </rPr>
      <t>长</t>
    </r>
    <r>
      <rPr>
        <sz val="12"/>
        <rFont val="Times New Roman"/>
        <charset val="134"/>
      </rPr>
      <t>208</t>
    </r>
    <r>
      <rPr>
        <sz val="12"/>
        <rFont val="仿宋_GB2312"/>
        <charset val="134"/>
      </rPr>
      <t>米、污水入户支管</t>
    </r>
    <r>
      <rPr>
        <sz val="12"/>
        <rFont val="Times New Roman"/>
        <charset val="134"/>
      </rPr>
      <t>DN110UPVC</t>
    </r>
    <r>
      <rPr>
        <sz val="12"/>
        <rFont val="仿宋_GB2312"/>
        <charset val="134"/>
      </rPr>
      <t>长</t>
    </r>
    <r>
      <rPr>
        <sz val="12"/>
        <rFont val="Times New Roman"/>
        <charset val="134"/>
      </rPr>
      <t>416</t>
    </r>
    <r>
      <rPr>
        <sz val="12"/>
        <rFont val="仿宋_GB2312"/>
        <charset val="134"/>
      </rPr>
      <t>米；孔径</t>
    </r>
    <r>
      <rPr>
        <sz val="12"/>
        <rFont val="Times New Roman"/>
        <charset val="134"/>
      </rPr>
      <t>700</t>
    </r>
    <r>
      <rPr>
        <sz val="12"/>
        <rFont val="仿宋_GB2312"/>
        <charset val="134"/>
      </rPr>
      <t>砖砌污水检查井</t>
    </r>
    <r>
      <rPr>
        <sz val="12"/>
        <rFont val="Times New Roman"/>
        <charset val="134"/>
      </rPr>
      <t>32</t>
    </r>
    <r>
      <rPr>
        <sz val="12"/>
        <rFont val="仿宋_GB2312"/>
        <charset val="134"/>
      </rPr>
      <t>个；庭院污水处理池：</t>
    </r>
    <r>
      <rPr>
        <sz val="12"/>
        <rFont val="Times New Roman"/>
        <charset val="134"/>
      </rPr>
      <t>4</t>
    </r>
    <r>
      <rPr>
        <sz val="12"/>
        <rFont val="仿宋_GB2312"/>
        <charset val="134"/>
      </rPr>
      <t>座）</t>
    </r>
  </si>
  <si>
    <r>
      <rPr>
        <sz val="12"/>
        <color theme="1"/>
        <rFont val="Times New Roman"/>
        <charset val="134"/>
      </rPr>
      <t>2023</t>
    </r>
    <r>
      <rPr>
        <sz val="12"/>
        <color theme="1"/>
        <rFont val="仿宋_GB2312"/>
        <charset val="134"/>
      </rPr>
      <t>年融安县浮石镇泉头村九龙屯农村生活污水处理工程</t>
    </r>
  </si>
  <si>
    <r>
      <rPr>
        <sz val="12"/>
        <color theme="1"/>
        <rFont val="仿宋_GB2312"/>
        <charset val="134"/>
      </rPr>
      <t>泉头村</t>
    </r>
  </si>
  <si>
    <r>
      <rPr>
        <sz val="12"/>
        <rFont val="Times New Roman"/>
        <charset val="134"/>
      </rPr>
      <t>1.</t>
    </r>
    <r>
      <rPr>
        <sz val="12"/>
        <rFont val="仿宋_GB2312"/>
        <charset val="134"/>
      </rPr>
      <t>污水管破路安装：（包含：</t>
    </r>
    <r>
      <rPr>
        <sz val="12"/>
        <rFont val="Times New Roman"/>
        <charset val="134"/>
      </rPr>
      <t>DN300  HDPE</t>
    </r>
    <r>
      <rPr>
        <sz val="12"/>
        <rFont val="仿宋_GB2312"/>
        <charset val="134"/>
      </rPr>
      <t>双壁波纹管</t>
    </r>
    <r>
      <rPr>
        <sz val="12"/>
        <rFont val="Times New Roman"/>
        <charset val="134"/>
      </rPr>
      <t>402</t>
    </r>
    <r>
      <rPr>
        <sz val="12"/>
        <rFont val="仿宋_GB2312"/>
        <charset val="134"/>
      </rPr>
      <t>米；污水入户支管</t>
    </r>
    <r>
      <rPr>
        <sz val="12"/>
        <rFont val="Times New Roman"/>
        <charset val="134"/>
      </rPr>
      <t>DN160UPVC</t>
    </r>
    <r>
      <rPr>
        <sz val="12"/>
        <rFont val="仿宋_GB2312"/>
        <charset val="134"/>
      </rPr>
      <t>长</t>
    </r>
    <r>
      <rPr>
        <sz val="12"/>
        <rFont val="Times New Roman"/>
        <charset val="134"/>
      </rPr>
      <t>40</t>
    </r>
    <r>
      <rPr>
        <sz val="12"/>
        <rFont val="仿宋_GB2312"/>
        <charset val="134"/>
      </rPr>
      <t>米、污水入户支管</t>
    </r>
    <r>
      <rPr>
        <sz val="12"/>
        <rFont val="Times New Roman"/>
        <charset val="134"/>
      </rPr>
      <t>DN110UPVC</t>
    </r>
    <r>
      <rPr>
        <sz val="12"/>
        <rFont val="仿宋_GB2312"/>
        <charset val="134"/>
      </rPr>
      <t>长</t>
    </r>
    <r>
      <rPr>
        <sz val="12"/>
        <rFont val="Times New Roman"/>
        <charset val="134"/>
      </rPr>
      <t>168</t>
    </r>
    <r>
      <rPr>
        <sz val="12"/>
        <rFont val="仿宋_GB2312"/>
        <charset val="134"/>
      </rPr>
      <t>米；孔径</t>
    </r>
    <r>
      <rPr>
        <sz val="12"/>
        <rFont val="Times New Roman"/>
        <charset val="134"/>
      </rPr>
      <t>700</t>
    </r>
    <r>
      <rPr>
        <sz val="12"/>
        <rFont val="仿宋_GB2312"/>
        <charset val="134"/>
      </rPr>
      <t>砖砌污水检查井</t>
    </r>
    <r>
      <rPr>
        <sz val="12"/>
        <rFont val="Times New Roman"/>
        <charset val="134"/>
      </rPr>
      <t>19</t>
    </r>
    <r>
      <rPr>
        <sz val="12"/>
        <rFont val="仿宋_GB2312"/>
        <charset val="134"/>
      </rPr>
      <t>个；庭院污水处理池：</t>
    </r>
    <r>
      <rPr>
        <sz val="12"/>
        <rFont val="Times New Roman"/>
        <charset val="134"/>
      </rPr>
      <t>1</t>
    </r>
    <r>
      <rPr>
        <sz val="12"/>
        <rFont val="仿宋_GB2312"/>
        <charset val="134"/>
      </rPr>
      <t>座）</t>
    </r>
  </si>
  <si>
    <r>
      <rPr>
        <sz val="12"/>
        <rFont val="仿宋_GB2312"/>
        <charset val="134"/>
      </rPr>
      <t>大坡乡</t>
    </r>
  </si>
  <si>
    <t>大坡乡岗伟村公共基础照明项目</t>
  </si>
  <si>
    <r>
      <rPr>
        <sz val="12"/>
        <rFont val="仿宋_GB2312"/>
        <charset val="134"/>
      </rPr>
      <t>岗伟村</t>
    </r>
  </si>
  <si>
    <r>
      <rPr>
        <sz val="12"/>
        <rFont val="仿宋_GB2312"/>
        <charset val="134"/>
      </rPr>
      <t>安装照明路灯约</t>
    </r>
    <r>
      <rPr>
        <sz val="12"/>
        <rFont val="Times New Roman"/>
        <charset val="134"/>
      </rPr>
      <t>75</t>
    </r>
    <r>
      <rPr>
        <sz val="12"/>
        <rFont val="仿宋_GB2312"/>
        <charset val="134"/>
      </rPr>
      <t>盏</t>
    </r>
  </si>
  <si>
    <t>桥板乡桥板村东安屯盖板涵建设</t>
  </si>
  <si>
    <r>
      <rPr>
        <sz val="12"/>
        <color theme="1"/>
        <rFont val="仿宋_GB2312"/>
        <charset val="134"/>
      </rPr>
      <t>桥板村</t>
    </r>
  </si>
  <si>
    <r>
      <rPr>
        <sz val="12"/>
        <rFont val="仿宋_GB2312"/>
        <charset val="134"/>
      </rPr>
      <t>挖除修复水泥混凝土路面长</t>
    </r>
    <r>
      <rPr>
        <sz val="12"/>
        <rFont val="Times New Roman"/>
        <charset val="134"/>
      </rPr>
      <t>28.5</t>
    </r>
    <r>
      <rPr>
        <sz val="12"/>
        <rFont val="仿宋_GB2312"/>
        <charset val="134"/>
      </rPr>
      <t>米，宽</t>
    </r>
    <r>
      <rPr>
        <sz val="12"/>
        <rFont val="Times New Roman"/>
        <charset val="134"/>
      </rPr>
      <t>4.0</t>
    </r>
    <r>
      <rPr>
        <sz val="12"/>
        <rFont val="仿宋_GB2312"/>
        <charset val="134"/>
      </rPr>
      <t>米（结构层为</t>
    </r>
    <r>
      <rPr>
        <sz val="12"/>
        <rFont val="Times New Roman"/>
        <charset val="134"/>
      </rPr>
      <t>18cm</t>
    </r>
    <r>
      <rPr>
        <sz val="12"/>
        <rFont val="仿宋_GB2312"/>
        <charset val="134"/>
      </rPr>
      <t>厚水泥面板</t>
    </r>
    <r>
      <rPr>
        <sz val="12"/>
        <rFont val="Times New Roman"/>
        <charset val="134"/>
      </rPr>
      <t>+15cm</t>
    </r>
    <r>
      <rPr>
        <sz val="12"/>
        <rFont val="仿宋_GB2312"/>
        <charset val="134"/>
      </rPr>
      <t>厚碎石垫层），重建</t>
    </r>
    <r>
      <rPr>
        <sz val="12"/>
        <rFont val="Times New Roman"/>
        <charset val="134"/>
      </rPr>
      <t>1-4.0*1.4m</t>
    </r>
    <r>
      <rPr>
        <sz val="12"/>
        <rFont val="仿宋_GB2312"/>
        <charset val="134"/>
      </rPr>
      <t>盖板明涵，新建挡土墙长</t>
    </r>
    <r>
      <rPr>
        <sz val="12"/>
        <rFont val="Times New Roman"/>
        <charset val="134"/>
      </rPr>
      <t>9.5</t>
    </r>
    <r>
      <rPr>
        <sz val="12"/>
        <rFont val="仿宋_GB2312"/>
        <charset val="134"/>
      </rPr>
      <t>米，高</t>
    </r>
    <r>
      <rPr>
        <sz val="12"/>
        <rFont val="Times New Roman"/>
        <charset val="134"/>
      </rPr>
      <t>1.7</t>
    </r>
    <r>
      <rPr>
        <sz val="12"/>
        <rFont val="仿宋_GB2312"/>
        <charset val="134"/>
      </rPr>
      <t>米，合计</t>
    </r>
    <r>
      <rPr>
        <sz val="12"/>
        <rFont val="Times New Roman"/>
        <charset val="134"/>
      </rPr>
      <t>33</t>
    </r>
    <r>
      <rPr>
        <sz val="12"/>
        <rFont val="仿宋_GB2312"/>
        <charset val="134"/>
      </rPr>
      <t>立方米，</t>
    </r>
    <r>
      <rPr>
        <sz val="12"/>
        <rFont val="Times New Roman"/>
        <charset val="134"/>
      </rPr>
      <t xml:space="preserve">
</t>
    </r>
    <r>
      <rPr>
        <sz val="12"/>
        <rFont val="仿宋_GB2312"/>
        <charset val="134"/>
      </rPr>
      <t>新建盖板沟一处</t>
    </r>
  </si>
  <si>
    <r>
      <rPr>
        <sz val="12"/>
        <color theme="1"/>
        <rFont val="仿宋_GB2312"/>
        <charset val="134"/>
      </rPr>
      <t>长安镇</t>
    </r>
  </si>
  <si>
    <r>
      <rPr>
        <sz val="12"/>
        <color theme="1"/>
        <rFont val="仿宋_GB2312"/>
        <charset val="134"/>
      </rPr>
      <t>长安镇江口村上伞屯污水处理项目</t>
    </r>
  </si>
  <si>
    <r>
      <rPr>
        <sz val="12"/>
        <color theme="1"/>
        <rFont val="仿宋_GB2312"/>
        <charset val="134"/>
      </rPr>
      <t>江口村</t>
    </r>
  </si>
  <si>
    <r>
      <rPr>
        <sz val="12"/>
        <rFont val="仿宋_GB2312"/>
        <charset val="134"/>
      </rPr>
      <t>排水管约</t>
    </r>
    <r>
      <rPr>
        <sz val="12"/>
        <rFont val="Times New Roman"/>
        <charset val="134"/>
      </rPr>
      <t>1859m</t>
    </r>
    <r>
      <rPr>
        <sz val="12"/>
        <rFont val="仿宋_GB2312"/>
        <charset val="134"/>
      </rPr>
      <t>，污水检查井</t>
    </r>
    <r>
      <rPr>
        <sz val="12"/>
        <rFont val="Times New Roman"/>
        <charset val="134"/>
      </rPr>
      <t>31</t>
    </r>
    <r>
      <rPr>
        <sz val="12"/>
        <rFont val="仿宋_GB2312"/>
        <charset val="134"/>
      </rPr>
      <t>座，成品三级隔油池</t>
    </r>
    <r>
      <rPr>
        <sz val="12"/>
        <rFont val="Times New Roman"/>
        <charset val="134"/>
      </rPr>
      <t>54</t>
    </r>
    <r>
      <rPr>
        <sz val="12"/>
        <rFont val="仿宋_GB2312"/>
        <charset val="134"/>
      </rPr>
      <t>座，处理量</t>
    </r>
    <r>
      <rPr>
        <sz val="12"/>
        <rFont val="Times New Roman"/>
        <charset val="134"/>
      </rPr>
      <t>6m³</t>
    </r>
    <r>
      <rPr>
        <sz val="12"/>
        <rFont val="仿宋_GB2312"/>
        <charset val="134"/>
      </rPr>
      <t>终端处理池</t>
    </r>
    <r>
      <rPr>
        <sz val="12"/>
        <rFont val="Times New Roman"/>
        <charset val="134"/>
      </rPr>
      <t>3</t>
    </r>
    <r>
      <rPr>
        <sz val="12"/>
        <rFont val="仿宋_GB2312"/>
        <charset val="134"/>
      </rPr>
      <t>座。</t>
    </r>
  </si>
  <si>
    <r>
      <rPr>
        <sz val="12"/>
        <color theme="1"/>
        <rFont val="仿宋_GB2312"/>
        <charset val="134"/>
      </rPr>
      <t>长安镇江口村下伞屯污水处理项目</t>
    </r>
  </si>
  <si>
    <r>
      <rPr>
        <sz val="12"/>
        <rFont val="仿宋_GB2312"/>
        <charset val="134"/>
      </rPr>
      <t>排水管约</t>
    </r>
    <r>
      <rPr>
        <sz val="12"/>
        <rFont val="Times New Roman"/>
        <charset val="134"/>
      </rPr>
      <t>1918m</t>
    </r>
    <r>
      <rPr>
        <sz val="12"/>
        <rFont val="仿宋_GB2312"/>
        <charset val="134"/>
      </rPr>
      <t>，污水检查井</t>
    </r>
    <r>
      <rPr>
        <sz val="12"/>
        <rFont val="Times New Roman"/>
        <charset val="134"/>
      </rPr>
      <t>30</t>
    </r>
    <r>
      <rPr>
        <sz val="12"/>
        <rFont val="仿宋_GB2312"/>
        <charset val="134"/>
      </rPr>
      <t>座，成品三级隔油池</t>
    </r>
    <r>
      <rPr>
        <sz val="12"/>
        <rFont val="Times New Roman"/>
        <charset val="134"/>
      </rPr>
      <t>66</t>
    </r>
    <r>
      <rPr>
        <sz val="12"/>
        <rFont val="仿宋_GB2312"/>
        <charset val="134"/>
      </rPr>
      <t>座，处理量</t>
    </r>
    <r>
      <rPr>
        <sz val="12"/>
        <rFont val="Times New Roman"/>
        <charset val="134"/>
      </rPr>
      <t>16m³</t>
    </r>
    <r>
      <rPr>
        <sz val="12"/>
        <rFont val="仿宋_GB2312"/>
        <charset val="134"/>
      </rPr>
      <t>终端处理池</t>
    </r>
    <r>
      <rPr>
        <sz val="12"/>
        <rFont val="Times New Roman"/>
        <charset val="134"/>
      </rPr>
      <t>1</t>
    </r>
    <r>
      <rPr>
        <sz val="12"/>
        <rFont val="仿宋_GB2312"/>
        <charset val="134"/>
      </rPr>
      <t>座。</t>
    </r>
  </si>
  <si>
    <r>
      <rPr>
        <sz val="12"/>
        <color theme="1"/>
        <rFont val="仿宋_GB2312"/>
        <charset val="134"/>
      </rPr>
      <t>长安镇木寨村马驾屯污水处理项目</t>
    </r>
  </si>
  <si>
    <r>
      <rPr>
        <sz val="12"/>
        <color theme="1"/>
        <rFont val="仿宋_GB2312"/>
        <charset val="134"/>
      </rPr>
      <t>木寨村</t>
    </r>
  </si>
  <si>
    <r>
      <rPr>
        <sz val="12"/>
        <rFont val="仿宋_GB2312"/>
        <charset val="134"/>
      </rPr>
      <t>排水管约</t>
    </r>
    <r>
      <rPr>
        <sz val="12"/>
        <rFont val="Times New Roman"/>
        <charset val="134"/>
      </rPr>
      <t>2002m</t>
    </r>
    <r>
      <rPr>
        <sz val="12"/>
        <rFont val="仿宋_GB2312"/>
        <charset val="134"/>
      </rPr>
      <t>，污水检查井</t>
    </r>
    <r>
      <rPr>
        <sz val="12"/>
        <rFont val="Times New Roman"/>
        <charset val="134"/>
      </rPr>
      <t>29</t>
    </r>
    <r>
      <rPr>
        <sz val="12"/>
        <rFont val="仿宋_GB2312"/>
        <charset val="134"/>
      </rPr>
      <t>座，成品三级隔油池</t>
    </r>
    <r>
      <rPr>
        <sz val="12"/>
        <rFont val="Times New Roman"/>
        <charset val="134"/>
      </rPr>
      <t>70</t>
    </r>
    <r>
      <rPr>
        <sz val="12"/>
        <rFont val="仿宋_GB2312"/>
        <charset val="134"/>
      </rPr>
      <t>座，处理量</t>
    </r>
    <r>
      <rPr>
        <sz val="12"/>
        <rFont val="Times New Roman"/>
        <charset val="134"/>
      </rPr>
      <t>16m³</t>
    </r>
    <r>
      <rPr>
        <sz val="12"/>
        <rFont val="仿宋_GB2312"/>
        <charset val="134"/>
      </rPr>
      <t>终端处理池</t>
    </r>
    <r>
      <rPr>
        <sz val="12"/>
        <rFont val="Times New Roman"/>
        <charset val="134"/>
      </rPr>
      <t>1</t>
    </r>
    <r>
      <rPr>
        <sz val="12"/>
        <rFont val="仿宋_GB2312"/>
        <charset val="134"/>
      </rPr>
      <t>座。挡土墙</t>
    </r>
    <r>
      <rPr>
        <sz val="12"/>
        <rFont val="Times New Roman"/>
        <charset val="134"/>
      </rPr>
      <t>18m</t>
    </r>
    <r>
      <rPr>
        <sz val="12"/>
        <rFont val="仿宋_GB2312"/>
        <charset val="134"/>
      </rPr>
      <t>。</t>
    </r>
  </si>
  <si>
    <r>
      <rPr>
        <sz val="12"/>
        <color theme="1"/>
        <rFont val="Times New Roman"/>
        <charset val="134"/>
      </rPr>
      <t>2023</t>
    </r>
    <r>
      <rPr>
        <sz val="12"/>
        <color theme="1"/>
        <rFont val="仿宋_GB2312"/>
        <charset val="134"/>
      </rPr>
      <t>年融安县长安镇木寨村西寨屯农村生活污水治理项目</t>
    </r>
  </si>
  <si>
    <r>
      <rPr>
        <sz val="12"/>
        <rFont val="仿宋_GB2312"/>
        <charset val="134"/>
      </rPr>
      <t>排水管约</t>
    </r>
    <r>
      <rPr>
        <sz val="12"/>
        <rFont val="Times New Roman"/>
        <charset val="134"/>
      </rPr>
      <t>1371m</t>
    </r>
    <r>
      <rPr>
        <sz val="12"/>
        <rFont val="仿宋_GB2312"/>
        <charset val="134"/>
      </rPr>
      <t>，污水检查井</t>
    </r>
    <r>
      <rPr>
        <sz val="12"/>
        <rFont val="Times New Roman"/>
        <charset val="134"/>
      </rPr>
      <t>27</t>
    </r>
    <r>
      <rPr>
        <sz val="12"/>
        <rFont val="仿宋_GB2312"/>
        <charset val="134"/>
      </rPr>
      <t>座，成品三级隔油池</t>
    </r>
    <r>
      <rPr>
        <sz val="12"/>
        <rFont val="Times New Roman"/>
        <charset val="134"/>
      </rPr>
      <t>38</t>
    </r>
    <r>
      <rPr>
        <sz val="12"/>
        <rFont val="仿宋_GB2312"/>
        <charset val="134"/>
      </rPr>
      <t>座，处理量</t>
    </r>
    <r>
      <rPr>
        <sz val="12"/>
        <rFont val="Times New Roman"/>
        <charset val="134"/>
      </rPr>
      <t>10m³</t>
    </r>
    <r>
      <rPr>
        <sz val="12"/>
        <rFont val="仿宋_GB2312"/>
        <charset val="134"/>
      </rPr>
      <t>终端处理池</t>
    </r>
    <r>
      <rPr>
        <sz val="12"/>
        <rFont val="Times New Roman"/>
        <charset val="134"/>
      </rPr>
      <t>1</t>
    </r>
    <r>
      <rPr>
        <sz val="12"/>
        <rFont val="仿宋_GB2312"/>
        <charset val="134"/>
      </rPr>
      <t>座。</t>
    </r>
  </si>
  <si>
    <r>
      <rPr>
        <sz val="12"/>
        <rFont val="仿宋_GB2312"/>
        <charset val="134"/>
      </rPr>
      <t>长安镇安宁村黄家屯污水排放整治工程</t>
    </r>
  </si>
  <si>
    <r>
      <rPr>
        <sz val="12"/>
        <color theme="1"/>
        <rFont val="仿宋_GB2312"/>
        <charset val="134"/>
      </rPr>
      <t>安宁村</t>
    </r>
  </si>
  <si>
    <r>
      <rPr>
        <sz val="12"/>
        <rFont val="仿宋_GB2312"/>
        <charset val="134"/>
      </rPr>
      <t>排水沟</t>
    </r>
    <r>
      <rPr>
        <sz val="12"/>
        <rFont val="Times New Roman"/>
        <charset val="134"/>
      </rPr>
      <t>250</t>
    </r>
    <r>
      <rPr>
        <sz val="12"/>
        <rFont val="仿宋_GB2312"/>
        <charset val="134"/>
      </rPr>
      <t>米、路面硬化</t>
    </r>
    <r>
      <rPr>
        <sz val="12"/>
        <rFont val="Times New Roman"/>
        <charset val="134"/>
      </rPr>
      <t>200</t>
    </r>
    <r>
      <rPr>
        <sz val="12"/>
        <rFont val="仿宋_GB2312"/>
        <charset val="134"/>
      </rPr>
      <t>平方米</t>
    </r>
  </si>
  <si>
    <t>长安镇珠玉村珠玉屯泗维河水库黑山头排洪闸滑道口塌方修复项目</t>
  </si>
  <si>
    <r>
      <rPr>
        <sz val="12"/>
        <color theme="1"/>
        <rFont val="仿宋_GB2312"/>
        <charset val="134"/>
      </rPr>
      <t>珠玉村</t>
    </r>
  </si>
  <si>
    <r>
      <rPr>
        <sz val="12"/>
        <rFont val="仿宋_GB2312"/>
        <charset val="134"/>
      </rPr>
      <t>砌档土墙</t>
    </r>
    <r>
      <rPr>
        <sz val="12"/>
        <rFont val="Times New Roman"/>
        <charset val="134"/>
      </rPr>
      <t>700</t>
    </r>
    <r>
      <rPr>
        <sz val="12"/>
        <rFont val="仿宋_GB2312"/>
        <charset val="134"/>
      </rPr>
      <t>立方米，护坡</t>
    </r>
    <r>
      <rPr>
        <sz val="12"/>
        <rFont val="Times New Roman"/>
        <charset val="134"/>
      </rPr>
      <t>800</t>
    </r>
    <r>
      <rPr>
        <sz val="12"/>
        <rFont val="仿宋_GB2312"/>
        <charset val="134"/>
      </rPr>
      <t>平方米，土方回填</t>
    </r>
    <r>
      <rPr>
        <sz val="12"/>
        <rFont val="Times New Roman"/>
        <charset val="134"/>
      </rPr>
      <t>1700</t>
    </r>
    <r>
      <rPr>
        <sz val="12"/>
        <rFont val="仿宋_GB2312"/>
        <charset val="134"/>
      </rPr>
      <t>立方米，水渠</t>
    </r>
    <r>
      <rPr>
        <sz val="12"/>
        <rFont val="Times New Roman"/>
        <charset val="134"/>
      </rPr>
      <t>50</t>
    </r>
    <r>
      <rPr>
        <sz val="12"/>
        <rFont val="仿宋_GB2312"/>
        <charset val="134"/>
      </rPr>
      <t>米。</t>
    </r>
  </si>
  <si>
    <t>长安镇巷道硬化补助项目</t>
  </si>
  <si>
    <r>
      <rPr>
        <sz val="12"/>
        <rFont val="仿宋_GB2312"/>
        <charset val="134"/>
      </rPr>
      <t>巷道硬化补助</t>
    </r>
  </si>
  <si>
    <r>
      <rPr>
        <sz val="12"/>
        <color theme="1"/>
        <rFont val="仿宋_GB2312"/>
        <charset val="134"/>
      </rPr>
      <t>板榄镇</t>
    </r>
  </si>
  <si>
    <r>
      <rPr>
        <sz val="12"/>
        <rFont val="仿宋_GB2312"/>
        <charset val="134"/>
      </rPr>
      <t>板榄镇巷道硬化补助项目</t>
    </r>
  </si>
  <si>
    <r>
      <rPr>
        <sz val="12"/>
        <color theme="1"/>
        <rFont val="仿宋_GB2312"/>
        <charset val="134"/>
      </rPr>
      <t>雅瑶乡</t>
    </r>
  </si>
  <si>
    <r>
      <rPr>
        <sz val="12"/>
        <rFont val="仿宋_GB2312"/>
        <charset val="134"/>
      </rPr>
      <t>雅瑶乡巷道硬化补助项目</t>
    </r>
  </si>
  <si>
    <r>
      <rPr>
        <sz val="12"/>
        <color theme="1"/>
        <rFont val="仿宋_GB2312"/>
        <charset val="134"/>
      </rPr>
      <t>大将镇</t>
    </r>
  </si>
  <si>
    <r>
      <rPr>
        <sz val="12"/>
        <rFont val="仿宋_GB2312"/>
        <charset val="134"/>
      </rPr>
      <t>大将镇巷道硬化补助项目</t>
    </r>
  </si>
  <si>
    <r>
      <rPr>
        <sz val="12"/>
        <rFont val="仿宋_GB2312"/>
        <charset val="134"/>
      </rPr>
      <t>浮石镇巷道硬化补助项目</t>
    </r>
  </si>
  <si>
    <r>
      <rPr>
        <sz val="12"/>
        <color theme="1"/>
        <rFont val="仿宋_GB2312"/>
        <charset val="134"/>
      </rPr>
      <t>大坡乡</t>
    </r>
  </si>
  <si>
    <r>
      <rPr>
        <sz val="12"/>
        <rFont val="仿宋_GB2312"/>
        <charset val="134"/>
      </rPr>
      <t>大坡乡巷道硬化补助项目</t>
    </r>
  </si>
  <si>
    <r>
      <rPr>
        <sz val="12"/>
        <color theme="1"/>
        <rFont val="仿宋_GB2312"/>
        <charset val="134"/>
      </rPr>
      <t>东起乡</t>
    </r>
  </si>
  <si>
    <r>
      <rPr>
        <sz val="12"/>
        <rFont val="仿宋_GB2312"/>
        <charset val="134"/>
      </rPr>
      <t>东起乡巷道硬化补助项目</t>
    </r>
  </si>
  <si>
    <r>
      <rPr>
        <sz val="12"/>
        <color theme="1"/>
        <rFont val="仿宋_GB2312"/>
        <charset val="134"/>
      </rPr>
      <t>泗顶镇</t>
    </r>
  </si>
  <si>
    <r>
      <rPr>
        <sz val="12"/>
        <rFont val="仿宋_GB2312"/>
        <charset val="134"/>
      </rPr>
      <t>泗顶镇巷道硬化补助项目</t>
    </r>
  </si>
  <si>
    <r>
      <rPr>
        <sz val="12"/>
        <rFont val="仿宋_GB2312"/>
        <charset val="134"/>
      </rPr>
      <t>桥板乡巷道硬化补助项目</t>
    </r>
  </si>
  <si>
    <r>
      <rPr>
        <sz val="12"/>
        <color theme="1"/>
        <rFont val="仿宋_GB2312"/>
        <charset val="134"/>
      </rPr>
      <t>沙子乡</t>
    </r>
  </si>
  <si>
    <r>
      <rPr>
        <sz val="12"/>
        <rFont val="仿宋_GB2312"/>
        <charset val="134"/>
      </rPr>
      <t>沙子乡巷道硬化补助项目</t>
    </r>
  </si>
  <si>
    <r>
      <rPr>
        <sz val="12"/>
        <color theme="1"/>
        <rFont val="仿宋_GB2312"/>
        <charset val="134"/>
      </rPr>
      <t>大良镇</t>
    </r>
  </si>
  <si>
    <r>
      <rPr>
        <sz val="12"/>
        <rFont val="仿宋_GB2312"/>
        <charset val="134"/>
      </rPr>
      <t>大良镇巷道硬化补助项目</t>
    </r>
  </si>
  <si>
    <r>
      <rPr>
        <sz val="12"/>
        <color theme="1"/>
        <rFont val="仿宋_GB2312"/>
        <charset val="134"/>
      </rPr>
      <t>潭头乡</t>
    </r>
  </si>
  <si>
    <r>
      <rPr>
        <sz val="12"/>
        <rFont val="仿宋_GB2312"/>
        <charset val="134"/>
      </rPr>
      <t>潭头乡巷道硬化补助项目</t>
    </r>
  </si>
  <si>
    <r>
      <rPr>
        <sz val="12"/>
        <color theme="1"/>
        <rFont val="仿宋_GB2312"/>
        <charset val="134"/>
      </rPr>
      <t>搬迁中心</t>
    </r>
  </si>
  <si>
    <r>
      <rPr>
        <sz val="11"/>
        <rFont val="仿宋_GB2312"/>
        <charset val="134"/>
      </rPr>
      <t>融安县易地扶贫搬迁老乡家园长锌移民安置小区水毁修复工程</t>
    </r>
  </si>
  <si>
    <r>
      <rPr>
        <sz val="11"/>
        <rFont val="仿宋_GB2312"/>
        <charset val="134"/>
      </rPr>
      <t>融江社区</t>
    </r>
  </si>
  <si>
    <r>
      <rPr>
        <sz val="11"/>
        <rFont val="仿宋_GB2312"/>
        <charset val="134"/>
      </rPr>
      <t>建设小区北面围墙、挡土墙。</t>
    </r>
  </si>
  <si>
    <r>
      <rPr>
        <sz val="11"/>
        <rFont val="仿宋_GB2312"/>
        <charset val="134"/>
      </rPr>
      <t>融安县易地扶贫搬迁老乡家园长锌移民安置小区安防监控系统建设项目</t>
    </r>
  </si>
  <si>
    <r>
      <rPr>
        <sz val="11"/>
        <rFont val="仿宋_GB2312"/>
        <charset val="134"/>
      </rPr>
      <t>设立安防摄像头</t>
    </r>
    <r>
      <rPr>
        <sz val="11"/>
        <rFont val="Times New Roman"/>
        <charset val="134"/>
      </rPr>
      <t>60</t>
    </r>
    <r>
      <rPr>
        <sz val="11"/>
        <rFont val="仿宋_GB2312"/>
        <charset val="134"/>
      </rPr>
      <t>个。</t>
    </r>
  </si>
  <si>
    <r>
      <rPr>
        <sz val="12"/>
        <color theme="1"/>
        <rFont val="仿宋_GB2312"/>
        <charset val="134"/>
      </rPr>
      <t>自然规划局</t>
    </r>
  </si>
  <si>
    <t>融安县村庄规划编制</t>
  </si>
  <si>
    <r>
      <rPr>
        <sz val="12"/>
        <color theme="1"/>
        <rFont val="仿宋_GB2312"/>
        <charset val="134"/>
      </rPr>
      <t>融安县</t>
    </r>
  </si>
  <si>
    <r>
      <rPr>
        <sz val="12"/>
        <color theme="1"/>
        <rFont val="仿宋_GB2312"/>
        <charset val="134"/>
      </rPr>
      <t>开展融安县村庄规划编制</t>
    </r>
  </si>
  <si>
    <r>
      <rPr>
        <sz val="12"/>
        <rFont val="黑体"/>
        <charset val="134"/>
      </rPr>
      <t>附件</t>
    </r>
    <r>
      <rPr>
        <sz val="12"/>
        <rFont val="Times New Roman"/>
        <charset val="134"/>
      </rPr>
      <t>4</t>
    </r>
    <r>
      <rPr>
        <sz val="12"/>
        <rFont val="黑体"/>
        <charset val="134"/>
      </rPr>
      <t>：</t>
    </r>
  </si>
  <si>
    <t>融安县2023年市本级第二批财政衔接推进乡村振兴补助资金易地搬迁后续扶持公共服务岗位项目计划表</t>
  </si>
  <si>
    <t>主管部门</t>
  </si>
  <si>
    <t>项目地点</t>
  </si>
  <si>
    <r>
      <rPr>
        <sz val="12"/>
        <rFont val="仿宋_GB2312"/>
        <charset val="134"/>
      </rPr>
      <t>项目名称</t>
    </r>
  </si>
  <si>
    <r>
      <rPr>
        <sz val="12"/>
        <rFont val="仿宋_GB2312"/>
        <charset val="134"/>
      </rPr>
      <t>实施对象</t>
    </r>
  </si>
  <si>
    <r>
      <rPr>
        <sz val="12"/>
        <rFont val="仿宋_GB2312"/>
        <charset val="134"/>
      </rPr>
      <t>计划实施内容</t>
    </r>
  </si>
  <si>
    <t>资金安排(万元)</t>
  </si>
  <si>
    <t>搬迁中心</t>
  </si>
  <si>
    <r>
      <rPr>
        <sz val="12"/>
        <rFont val="仿宋_GB2312"/>
        <charset val="134"/>
      </rPr>
      <t>易地扶贫搬迁安置点</t>
    </r>
  </si>
  <si>
    <t>2023年融安县易地搬迁后续扶持公共服务岗位项目</t>
  </si>
  <si>
    <r>
      <rPr>
        <sz val="12"/>
        <rFont val="仿宋_GB2312"/>
        <charset val="134"/>
      </rPr>
      <t>脱贫人口</t>
    </r>
  </si>
  <si>
    <r>
      <rPr>
        <sz val="12"/>
        <rFont val="仿宋_GB2312"/>
        <charset val="134"/>
      </rPr>
      <t>各安置点物业管理、保洁、保安、楼栋长等人员稳岗就业补助岗位</t>
    </r>
    <r>
      <rPr>
        <sz val="12"/>
        <rFont val="Times New Roman"/>
        <charset val="134"/>
      </rPr>
      <t>90</t>
    </r>
    <r>
      <rPr>
        <sz val="12"/>
        <rFont val="仿宋_GB2312"/>
        <charset val="134"/>
      </rPr>
      <t>多个。</t>
    </r>
  </si>
  <si>
    <r>
      <rPr>
        <sz val="12"/>
        <rFont val="黑体"/>
        <charset val="134"/>
      </rPr>
      <t>附件</t>
    </r>
    <r>
      <rPr>
        <sz val="12"/>
        <rFont val="Times New Roman"/>
        <charset val="134"/>
      </rPr>
      <t>5</t>
    </r>
    <r>
      <rPr>
        <sz val="12"/>
        <rFont val="黑体"/>
        <charset val="134"/>
      </rPr>
      <t>：</t>
    </r>
  </si>
  <si>
    <t>融安县2023年市本级第二批财政衔接推进乡村振兴补助资金乡村建设公益性岗位项目计划表</t>
  </si>
  <si>
    <t>乡村振兴局</t>
  </si>
  <si>
    <t>乡村建设公益性岗位</t>
  </si>
  <si>
    <r>
      <rPr>
        <sz val="12"/>
        <rFont val="仿宋_GB2312"/>
        <charset val="134"/>
      </rPr>
      <t>全县脱贫人口（含监测户）</t>
    </r>
  </si>
  <si>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</si>
  <si>
    <r>
      <rPr>
        <sz val="12"/>
        <rFont val="黑体"/>
        <charset val="134"/>
      </rPr>
      <t>附件</t>
    </r>
    <r>
      <rPr>
        <sz val="12"/>
        <rFont val="Times New Roman"/>
        <charset val="134"/>
      </rPr>
      <t>6</t>
    </r>
    <r>
      <rPr>
        <sz val="12"/>
        <rFont val="黑体"/>
        <charset val="134"/>
      </rPr>
      <t>：</t>
    </r>
  </si>
  <si>
    <t>融安县2023年市本级第二批财政衔接推进乡村振兴补助资金跨省务工交通补贴项目计划表</t>
  </si>
  <si>
    <t>各乡镇、易地扶贫搬迁安置点</t>
  </si>
  <si>
    <t>跨省务工交通补贴</t>
  </si>
  <si>
    <r>
      <rPr>
        <sz val="12"/>
        <rFont val="仿宋_GB2312"/>
        <charset val="134"/>
      </rPr>
      <t>全县脱贫劳动力（含监测户）跨省务工交通补贴</t>
    </r>
  </si>
  <si>
    <r>
      <rPr>
        <sz val="12"/>
        <rFont val="黑体"/>
        <charset val="134"/>
      </rPr>
      <t>附件</t>
    </r>
    <r>
      <rPr>
        <sz val="12"/>
        <rFont val="Times New Roman"/>
        <charset val="134"/>
      </rPr>
      <t>7</t>
    </r>
    <r>
      <rPr>
        <sz val="12"/>
        <rFont val="黑体"/>
        <charset val="134"/>
      </rPr>
      <t>：</t>
    </r>
  </si>
  <si>
    <t>融安县2023年市本级第二批财政衔接推进乡村振兴补助资金教育培训项目计划表</t>
  </si>
  <si>
    <r>
      <rPr>
        <sz val="12"/>
        <rFont val="仿宋_GB2312"/>
        <charset val="134"/>
      </rPr>
      <t>教育培训资金</t>
    </r>
  </si>
  <si>
    <r>
      <rPr>
        <sz val="12"/>
        <rFont val="仿宋_GB2312"/>
        <charset val="134"/>
      </rPr>
      <t>发放雨露计划、技能培训、农民实用技术培训补助。</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</si>
</sst>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49">
    <font>
      <sz val="11"/>
      <color theme="1"/>
      <name val="宋体"/>
      <charset val="134"/>
      <scheme val="minor"/>
    </font>
    <font>
      <sz val="9"/>
      <name val="Times New Roman"/>
      <charset val="134"/>
    </font>
    <font>
      <b/>
      <sz val="9"/>
      <name val="Times New Roman"/>
      <charset val="134"/>
    </font>
    <font>
      <sz val="12"/>
      <name val="Times New Roman"/>
      <charset val="134"/>
    </font>
    <font>
      <sz val="11"/>
      <name val="Times New Roman"/>
      <charset val="134"/>
    </font>
    <font>
      <sz val="12"/>
      <name val="黑体"/>
      <charset val="134"/>
    </font>
    <font>
      <sz val="16"/>
      <name val="方正小标宋简体"/>
      <charset val="134"/>
    </font>
    <font>
      <sz val="12"/>
      <name val="仿宋_GB2312"/>
      <charset val="134"/>
    </font>
    <font>
      <sz val="11"/>
      <name val="宋体"/>
      <charset val="134"/>
    </font>
    <font>
      <b/>
      <sz val="12"/>
      <name val="Times New Roman"/>
      <charset val="134"/>
    </font>
    <font>
      <b/>
      <sz val="11"/>
      <name val="Times New Roman"/>
      <charset val="134"/>
    </font>
    <font>
      <sz val="12"/>
      <name val="宋体"/>
      <charset val="134"/>
    </font>
    <font>
      <sz val="14"/>
      <name val="方正小标宋简体"/>
      <charset val="134"/>
    </font>
    <font>
      <sz val="12"/>
      <color theme="1"/>
      <name val="Times New Roman"/>
      <charset val="134"/>
    </font>
    <font>
      <sz val="11"/>
      <color theme="1"/>
      <name val="Times New Roman"/>
      <charset val="134"/>
    </font>
    <font>
      <sz val="11"/>
      <name val="宋体"/>
      <charset val="134"/>
      <scheme val="minor"/>
    </font>
    <font>
      <sz val="18"/>
      <name val="方正小标宋简体"/>
      <charset val="0"/>
    </font>
    <font>
      <sz val="12"/>
      <name val="Times New Roman"/>
      <charset val="0"/>
    </font>
    <font>
      <sz val="11"/>
      <name val="Times New Roman"/>
      <charset val="0"/>
    </font>
    <font>
      <sz val="12"/>
      <color theme="1"/>
      <name val="仿宋_GB2312"/>
      <charset val="134"/>
    </font>
    <font>
      <sz val="12"/>
      <color theme="1"/>
      <name val="宋体"/>
      <charset val="134"/>
    </font>
    <font>
      <sz val="11"/>
      <color theme="1"/>
      <name val="宋体"/>
      <charset val="134"/>
    </font>
    <font>
      <sz val="12"/>
      <name val="仿宋_GB2312"/>
      <charset val="0"/>
    </font>
    <font>
      <sz val="11"/>
      <name val="仿宋_GB2312"/>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
      <sz val="11"/>
      <color indexed="8"/>
      <name val="宋体"/>
      <charset val="134"/>
    </font>
    <font>
      <sz val="11"/>
      <name val="仿宋_GB2312"/>
      <charset val="0"/>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1"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28" fillId="9" borderId="0" applyNumberFormat="0" applyBorder="0" applyAlignment="0" applyProtection="0">
      <alignment vertical="center"/>
    </xf>
    <xf numFmtId="0" fontId="31" fillId="0" borderId="13" applyNumberFormat="0" applyFill="0" applyAlignment="0" applyProtection="0">
      <alignment vertical="center"/>
    </xf>
    <xf numFmtId="0" fontId="28" fillId="10" borderId="0" applyNumberFormat="0" applyBorder="0" applyAlignment="0" applyProtection="0">
      <alignment vertical="center"/>
    </xf>
    <xf numFmtId="0" fontId="37" fillId="11" borderId="14" applyNumberFormat="0" applyAlignment="0" applyProtection="0">
      <alignment vertical="center"/>
    </xf>
    <xf numFmtId="0" fontId="38" fillId="11" borderId="10" applyNumberFormat="0" applyAlignment="0" applyProtection="0">
      <alignment vertical="center"/>
    </xf>
    <xf numFmtId="0" fontId="39" fillId="12" borderId="15" applyNumberFormat="0" applyAlignment="0" applyProtection="0">
      <alignment vertical="center"/>
    </xf>
    <xf numFmtId="0" fontId="40" fillId="0" borderId="0"/>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1" fillId="0" borderId="16" applyNumberFormat="0" applyFill="0" applyAlignment="0" applyProtection="0">
      <alignment vertical="center"/>
    </xf>
    <xf numFmtId="0" fontId="0" fillId="0" borderId="0">
      <alignment vertical="center"/>
    </xf>
    <xf numFmtId="0" fontId="11" fillId="0" borderId="0"/>
    <xf numFmtId="0" fontId="42" fillId="0" borderId="17"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45" fillId="0" borderId="0">
      <alignment vertical="center"/>
    </xf>
    <xf numFmtId="0" fontId="0" fillId="0" borderId="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6" fillId="0" borderId="0"/>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xf numFmtId="0" fontId="0" fillId="0" borderId="0">
      <alignment vertical="center"/>
    </xf>
    <xf numFmtId="0" fontId="47" fillId="33" borderId="0">
      <alignment vertical="top"/>
      <protection locked="0"/>
    </xf>
  </cellStyleXfs>
  <cellXfs count="7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55"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0" fontId="3" fillId="0" borderId="2" xfId="55"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55"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0" xfId="0" applyFont="1" applyFill="1" applyBorder="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8"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xf>
    <xf numFmtId="0" fontId="13"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2004年部门预算上报表" xfId="27"/>
    <cellStyle name="20% - 强调文字颜色 6" xfId="28" builtinId="50"/>
    <cellStyle name="强调文字颜色 2" xfId="29" builtinId="33"/>
    <cellStyle name="链接单元格" xfId="30" builtinId="24"/>
    <cellStyle name="常规 95" xfId="31"/>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 112"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93 2 2" xfId="48"/>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_Sheet1" xfId="55"/>
    <cellStyle name="常规 11" xfId="56"/>
    <cellStyle name="常规 180" xfId="57"/>
    <cellStyle name="常规 2" xfId="58"/>
    <cellStyle name="常规 59" xfId="59"/>
    <cellStyle name="常规 3" xfId="60"/>
    <cellStyle name="常规 97" xfId="61"/>
    <cellStyle name="40% - 强调文字颜色 6 21" xfId="62"/>
  </cellStyles>
  <dxfs count="2">
    <dxf>
      <font>
        <b val="0"/>
        <color rgb="FF800000"/>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J15" sqref="J15"/>
    </sheetView>
  </sheetViews>
  <sheetFormatPr defaultColWidth="9" defaultRowHeight="14.25" outlineLevelCol="5"/>
  <cols>
    <col min="1" max="1" width="8" style="61" customWidth="1"/>
    <col min="2" max="2" width="48.1916666666667" style="61" customWidth="1"/>
    <col min="3" max="3" width="23.825" style="61" customWidth="1"/>
    <col min="4" max="4" width="31.25" style="61" customWidth="1"/>
    <col min="5" max="5" width="12.625" style="61" customWidth="1"/>
    <col min="6" max="6" width="12.6333333333333" style="61" hidden="1" customWidth="1"/>
    <col min="7" max="7" width="17.25" style="60" customWidth="1"/>
    <col min="8" max="16380" width="9" style="60"/>
  </cols>
  <sheetData>
    <row r="1" s="60" customFormat="1" ht="18" customHeight="1" spans="1:6">
      <c r="A1" s="62" t="s">
        <v>0</v>
      </c>
      <c r="B1" s="62"/>
      <c r="C1" s="61"/>
      <c r="D1" s="61"/>
      <c r="E1" s="61"/>
      <c r="F1" s="61"/>
    </row>
    <row r="2" s="3" customFormat="1" ht="33" customHeight="1" spans="1:5">
      <c r="A2" s="63" t="s">
        <v>1</v>
      </c>
      <c r="B2" s="63"/>
      <c r="C2" s="63"/>
      <c r="D2" s="63"/>
      <c r="E2" s="63"/>
    </row>
    <row r="3" s="3" customFormat="1" ht="45" customHeight="1" spans="1:6">
      <c r="A3" s="15" t="s">
        <v>2</v>
      </c>
      <c r="B3" s="15" t="s">
        <v>3</v>
      </c>
      <c r="C3" s="15" t="s">
        <v>4</v>
      </c>
      <c r="D3" s="15" t="s">
        <v>5</v>
      </c>
      <c r="E3" s="15" t="s">
        <v>6</v>
      </c>
      <c r="F3" s="67">
        <v>4013</v>
      </c>
    </row>
    <row r="4" s="3" customFormat="1" ht="45" customHeight="1" spans="1:6">
      <c r="A4" s="64">
        <v>1</v>
      </c>
      <c r="B4" s="14" t="s">
        <v>7</v>
      </c>
      <c r="C4" s="64">
        <f>产业发展!H4</f>
        <v>337.69392</v>
      </c>
      <c r="D4" s="48" t="s">
        <v>8</v>
      </c>
      <c r="E4" s="64"/>
      <c r="F4" s="67">
        <v>337.69392</v>
      </c>
    </row>
    <row r="5" s="3" customFormat="1" ht="45" customHeight="1" spans="1:6">
      <c r="A5" s="64">
        <v>2</v>
      </c>
      <c r="B5" s="14" t="s">
        <v>9</v>
      </c>
      <c r="C5" s="69">
        <f>基础设施!H4</f>
        <v>1863.10608</v>
      </c>
      <c r="D5" s="66" t="s">
        <v>10</v>
      </c>
      <c r="E5" s="64"/>
      <c r="F5" s="67">
        <v>1863.10608</v>
      </c>
    </row>
    <row r="6" s="3" customFormat="1" ht="45" customHeight="1" spans="1:6">
      <c r="A6" s="64">
        <v>3</v>
      </c>
      <c r="B6" s="14" t="s">
        <v>11</v>
      </c>
      <c r="C6" s="69">
        <f>易地搬迁后扶持公共服务岗位项目!F5</f>
        <v>32</v>
      </c>
      <c r="D6" s="64" t="s">
        <v>12</v>
      </c>
      <c r="E6" s="64"/>
      <c r="F6" s="67">
        <v>32</v>
      </c>
    </row>
    <row r="7" s="3" customFormat="1" ht="45" customHeight="1" spans="1:6">
      <c r="A7" s="64">
        <v>4</v>
      </c>
      <c r="B7" s="14" t="s">
        <v>13</v>
      </c>
      <c r="C7" s="47">
        <f>乡村建设公益性岗位!F4</f>
        <v>1464.2</v>
      </c>
      <c r="D7" s="15" t="s">
        <v>14</v>
      </c>
      <c r="E7" s="15"/>
      <c r="F7" s="67">
        <v>1464.2</v>
      </c>
    </row>
    <row r="8" s="3" customFormat="1" ht="45" customHeight="1" spans="1:6">
      <c r="A8" s="64">
        <v>5</v>
      </c>
      <c r="B8" s="14" t="s">
        <v>15</v>
      </c>
      <c r="C8" s="47">
        <f>跨省务工交通补贴!F5</f>
        <v>26</v>
      </c>
      <c r="D8" s="15" t="s">
        <v>14</v>
      </c>
      <c r="E8" s="15"/>
      <c r="F8" s="67">
        <v>26</v>
      </c>
    </row>
    <row r="9" s="3" customFormat="1" ht="45" customHeight="1" spans="1:6">
      <c r="A9" s="64">
        <v>6</v>
      </c>
      <c r="B9" s="14" t="s">
        <v>16</v>
      </c>
      <c r="C9" s="47">
        <f>教育培训!F5</f>
        <v>290</v>
      </c>
      <c r="D9" s="15" t="s">
        <v>14</v>
      </c>
      <c r="E9" s="15"/>
      <c r="F9" s="67">
        <v>290</v>
      </c>
    </row>
    <row r="10" s="3" customFormat="1" ht="45" customHeight="1" spans="1:6">
      <c r="A10" s="15" t="s">
        <v>17</v>
      </c>
      <c r="B10" s="15"/>
      <c r="C10" s="47">
        <f>SUM(C4:C9)</f>
        <v>4013</v>
      </c>
      <c r="D10" s="15"/>
      <c r="E10" s="15"/>
      <c r="F10" s="67">
        <f>F3-C10</f>
        <v>0</v>
      </c>
    </row>
    <row r="11" ht="15" customHeight="1"/>
    <row r="15" spans="4:4">
      <c r="D15" s="68"/>
    </row>
  </sheetData>
  <mergeCells count="2">
    <mergeCell ref="A1:B1"/>
    <mergeCell ref="A2:E2"/>
  </mergeCells>
  <pageMargins left="0.590277777777778" right="0.393055555555556"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G10" sqref="G10"/>
    </sheetView>
  </sheetViews>
  <sheetFormatPr defaultColWidth="9" defaultRowHeight="14.25" outlineLevelCol="6"/>
  <cols>
    <col min="1" max="1" width="8" style="61" customWidth="1"/>
    <col min="2" max="2" width="48.1916666666667" style="61" customWidth="1"/>
    <col min="3" max="3" width="23.825" style="61" customWidth="1"/>
    <col min="4" max="4" width="31.25" style="61" customWidth="1"/>
    <col min="5" max="5" width="12.625" style="61" customWidth="1"/>
    <col min="6" max="6" width="12.6333333333333" style="61" customWidth="1"/>
    <col min="7" max="7" width="17.25" style="60" customWidth="1"/>
    <col min="8" max="16380" width="9" style="60"/>
  </cols>
  <sheetData>
    <row r="1" s="60" customFormat="1" ht="18" customHeight="1" spans="1:6">
      <c r="A1" s="62" t="s">
        <v>0</v>
      </c>
      <c r="B1" s="62"/>
      <c r="C1" s="61"/>
      <c r="D1" s="61"/>
      <c r="E1" s="61"/>
      <c r="F1" s="61"/>
    </row>
    <row r="2" s="3" customFormat="1" ht="33" customHeight="1" spans="1:5">
      <c r="A2" s="63" t="s">
        <v>18</v>
      </c>
      <c r="B2" s="63"/>
      <c r="C2" s="63"/>
      <c r="D2" s="63"/>
      <c r="E2" s="63"/>
    </row>
    <row r="3" s="3" customFormat="1" ht="70" customHeight="1" spans="1:7">
      <c r="A3" s="15" t="s">
        <v>2</v>
      </c>
      <c r="B3" s="15" t="s">
        <v>3</v>
      </c>
      <c r="C3" s="15" t="s">
        <v>4</v>
      </c>
      <c r="D3" s="15" t="s">
        <v>5</v>
      </c>
      <c r="E3" s="15" t="s">
        <v>6</v>
      </c>
      <c r="F3" s="61" t="s">
        <v>19</v>
      </c>
      <c r="G3" s="61" t="s">
        <v>20</v>
      </c>
    </row>
    <row r="4" s="3" customFormat="1" ht="70" customHeight="1" spans="1:7">
      <c r="A4" s="64">
        <v>1</v>
      </c>
      <c r="B4" s="14" t="s">
        <v>21</v>
      </c>
      <c r="C4" s="65">
        <v>1205.360753</v>
      </c>
      <c r="D4" s="66" t="s">
        <v>22</v>
      </c>
      <c r="E4" s="64"/>
      <c r="F4" s="67">
        <v>1205.360753</v>
      </c>
      <c r="G4" s="67">
        <v>1370.477534</v>
      </c>
    </row>
    <row r="5" s="3" customFormat="1" ht="70" customHeight="1" spans="1:7">
      <c r="A5" s="64">
        <v>2</v>
      </c>
      <c r="B5" s="14" t="s">
        <v>23</v>
      </c>
      <c r="C5" s="65">
        <v>935.248717</v>
      </c>
      <c r="D5" s="64" t="s">
        <v>24</v>
      </c>
      <c r="E5" s="64"/>
      <c r="F5" s="67">
        <v>935.248717</v>
      </c>
      <c r="G5" s="67">
        <v>973.128513</v>
      </c>
    </row>
    <row r="6" s="3" customFormat="1" ht="70" customHeight="1" spans="1:7">
      <c r="A6" s="64">
        <v>3</v>
      </c>
      <c r="B6" s="14" t="s">
        <v>25</v>
      </c>
      <c r="C6" s="65">
        <v>1718.488429</v>
      </c>
      <c r="D6" s="14" t="s">
        <v>26</v>
      </c>
      <c r="E6" s="15"/>
      <c r="F6" s="67">
        <v>1718.488429</v>
      </c>
      <c r="G6" s="67">
        <v>1769.393953</v>
      </c>
    </row>
    <row r="7" s="3" customFormat="1" ht="70" customHeight="1" spans="1:7">
      <c r="A7" s="15" t="s">
        <v>17</v>
      </c>
      <c r="B7" s="15"/>
      <c r="C7" s="47">
        <f>SUM(C4:C6)</f>
        <v>3859.097899</v>
      </c>
      <c r="D7" s="15"/>
      <c r="E7" s="15"/>
      <c r="F7" s="67">
        <f>SUM(F4:F6)</f>
        <v>3859.097899</v>
      </c>
      <c r="G7" s="67">
        <f>SUM(G4:G6)</f>
        <v>4113</v>
      </c>
    </row>
    <row r="8" ht="50" customHeight="1" spans="2:3">
      <c r="B8" s="61" t="s">
        <v>27</v>
      </c>
      <c r="C8" s="67">
        <f>G7-C7</f>
        <v>253.902101</v>
      </c>
    </row>
    <row r="12" spans="4:4">
      <c r="D12" s="68"/>
    </row>
  </sheetData>
  <mergeCells count="2">
    <mergeCell ref="A1:B1"/>
    <mergeCell ref="A2:E2"/>
  </mergeCells>
  <pageMargins left="0.590277777777778" right="0.393055555555556" top="1" bottom="1" header="0.5" footer="0.5"/>
  <pageSetup paperSize="9" scale="9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pane ySplit="4" topLeftCell="A5" activePane="bottomLeft" state="frozen"/>
      <selection/>
      <selection pane="bottomLeft" activeCell="N8" sqref="N8"/>
    </sheetView>
  </sheetViews>
  <sheetFormatPr defaultColWidth="9" defaultRowHeight="13.5" outlineLevelRow="7"/>
  <cols>
    <col min="1" max="1" width="7.5" style="33" customWidth="1"/>
    <col min="2" max="2" width="10.625" style="33" customWidth="1"/>
    <col min="3" max="3" width="12.375" style="33" customWidth="1"/>
    <col min="4" max="4" width="25.625" style="33" customWidth="1"/>
    <col min="5" max="5" width="9" style="33"/>
    <col min="6" max="6" width="23.75" style="33" customWidth="1"/>
    <col min="7" max="7" width="11.625" style="33" customWidth="1"/>
    <col min="8" max="8" width="12.75" style="33" customWidth="1"/>
    <col min="9" max="9" width="10" style="33" hidden="1" customWidth="1"/>
    <col min="10" max="10" width="8.875" style="33" customWidth="1"/>
    <col min="11" max="11" width="11.5" style="33"/>
    <col min="12" max="12" width="12.625" style="33"/>
    <col min="13" max="16384" width="9" style="33"/>
  </cols>
  <sheetData>
    <row r="1" ht="21" customHeight="1" spans="1:10">
      <c r="A1" s="34" t="s">
        <v>28</v>
      </c>
      <c r="B1" s="34"/>
      <c r="C1" s="35"/>
      <c r="D1" s="35"/>
      <c r="E1" s="36"/>
      <c r="F1" s="36"/>
      <c r="G1" s="35"/>
      <c r="H1" s="35"/>
      <c r="I1" s="35"/>
      <c r="J1" s="35"/>
    </row>
    <row r="2" ht="48" customHeight="1" spans="1:10">
      <c r="A2" s="37" t="s">
        <v>29</v>
      </c>
      <c r="B2" s="37"/>
      <c r="C2" s="37"/>
      <c r="D2" s="37"/>
      <c r="E2" s="37"/>
      <c r="F2" s="37"/>
      <c r="G2" s="37"/>
      <c r="H2" s="37"/>
      <c r="I2" s="37"/>
      <c r="J2" s="37"/>
    </row>
    <row r="3" s="28" customFormat="1" ht="36" customHeight="1" spans="1:12">
      <c r="A3" s="38" t="s">
        <v>30</v>
      </c>
      <c r="B3" s="38" t="s">
        <v>31</v>
      </c>
      <c r="C3" s="38" t="s">
        <v>32</v>
      </c>
      <c r="D3" s="38" t="s">
        <v>33</v>
      </c>
      <c r="E3" s="38" t="s">
        <v>34</v>
      </c>
      <c r="F3" s="38" t="s">
        <v>35</v>
      </c>
      <c r="G3" s="38" t="s">
        <v>36</v>
      </c>
      <c r="H3" s="38" t="s">
        <v>37</v>
      </c>
      <c r="I3" s="38" t="s">
        <v>38</v>
      </c>
      <c r="J3" s="38" t="s">
        <v>39</v>
      </c>
      <c r="K3" s="52"/>
      <c r="L3" s="52"/>
    </row>
    <row r="4" s="28" customFormat="1" ht="37" customHeight="1" spans="1:10">
      <c r="A4" s="38"/>
      <c r="B4" s="38"/>
      <c r="C4" s="38"/>
      <c r="D4" s="38" t="s">
        <v>40</v>
      </c>
      <c r="E4" s="38"/>
      <c r="F4" s="38"/>
      <c r="G4" s="38"/>
      <c r="H4" s="38">
        <f>SUM(H5:H8)</f>
        <v>337.69392</v>
      </c>
      <c r="I4" s="57"/>
      <c r="J4" s="38"/>
    </row>
    <row r="5" s="4" customFormat="1" ht="60" customHeight="1" spans="1:10">
      <c r="A5" s="50">
        <v>1</v>
      </c>
      <c r="B5" s="48" t="s">
        <v>8</v>
      </c>
      <c r="C5" s="42" t="s">
        <v>41</v>
      </c>
      <c r="D5" s="48" t="s">
        <v>42</v>
      </c>
      <c r="E5" s="53" t="s">
        <v>43</v>
      </c>
      <c r="F5" s="15" t="s">
        <v>44</v>
      </c>
      <c r="G5" s="54">
        <v>150</v>
      </c>
      <c r="H5" s="54">
        <f>G5*0.8</f>
        <v>120</v>
      </c>
      <c r="I5" s="58" t="s">
        <v>45</v>
      </c>
      <c r="J5" s="50"/>
    </row>
    <row r="6" s="4" customFormat="1" ht="60" customHeight="1" spans="1:10">
      <c r="A6" s="50">
        <v>2</v>
      </c>
      <c r="B6" s="48" t="s">
        <v>8</v>
      </c>
      <c r="C6" s="42" t="s">
        <v>41</v>
      </c>
      <c r="D6" s="55" t="s">
        <v>46</v>
      </c>
      <c r="E6" s="53" t="s">
        <v>43</v>
      </c>
      <c r="F6" s="15" t="s">
        <v>47</v>
      </c>
      <c r="G6" s="54">
        <v>25</v>
      </c>
      <c r="H6" s="54">
        <v>25</v>
      </c>
      <c r="I6" s="58" t="s">
        <v>45</v>
      </c>
      <c r="J6" s="50"/>
    </row>
    <row r="7" ht="86" customHeight="1" spans="1:10">
      <c r="A7" s="50">
        <v>3</v>
      </c>
      <c r="B7" s="40" t="s">
        <v>8</v>
      </c>
      <c r="C7" s="15" t="s">
        <v>48</v>
      </c>
      <c r="D7" s="40" t="s">
        <v>49</v>
      </c>
      <c r="E7" s="15" t="s">
        <v>50</v>
      </c>
      <c r="F7" s="48" t="s">
        <v>51</v>
      </c>
      <c r="G7" s="38">
        <v>130</v>
      </c>
      <c r="H7" s="56">
        <v>104</v>
      </c>
      <c r="I7" s="58" t="s">
        <v>45</v>
      </c>
      <c r="J7" s="59"/>
    </row>
    <row r="8" s="28" customFormat="1" ht="116" customHeight="1" spans="1:10">
      <c r="A8" s="15">
        <v>4</v>
      </c>
      <c r="B8" s="48" t="s">
        <v>52</v>
      </c>
      <c r="C8" s="15" t="s">
        <v>48</v>
      </c>
      <c r="D8" s="40" t="s">
        <v>53</v>
      </c>
      <c r="E8" s="48" t="s">
        <v>54</v>
      </c>
      <c r="F8" s="15" t="s">
        <v>55</v>
      </c>
      <c r="G8" s="15">
        <v>149.1568</v>
      </c>
      <c r="H8" s="48">
        <f>G8*0.6-0.80016</f>
        <v>88.69392</v>
      </c>
      <c r="I8" s="15" t="s">
        <v>56</v>
      </c>
      <c r="J8" s="48"/>
    </row>
  </sheetData>
  <mergeCells count="2">
    <mergeCell ref="A1:B1"/>
    <mergeCell ref="A2:J2"/>
  </mergeCells>
  <conditionalFormatting sqref="D7">
    <cfRule type="duplicateValues" dxfId="0" priority="2"/>
  </conditionalFormatting>
  <conditionalFormatting sqref="D8">
    <cfRule type="duplicateValues" dxfId="0" priority="1"/>
  </conditionalFormatting>
  <pageMargins left="0.511805555555556" right="0.550694444444444" top="1" bottom="1" header="0.5" footer="0.5"/>
  <pageSetup paperSize="9" scale="76"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workbookViewId="0">
      <pane ySplit="4" topLeftCell="A28" activePane="bottomLeft" state="frozen"/>
      <selection/>
      <selection pane="bottomLeft" activeCell="D38" sqref="D38"/>
    </sheetView>
  </sheetViews>
  <sheetFormatPr defaultColWidth="9" defaultRowHeight="13.5"/>
  <cols>
    <col min="1" max="1" width="7.5" style="33" customWidth="1"/>
    <col min="2" max="2" width="10.625" style="33" customWidth="1"/>
    <col min="3" max="3" width="13.25" style="33" customWidth="1"/>
    <col min="4" max="4" width="25.625" style="33" customWidth="1"/>
    <col min="5" max="5" width="9" style="33"/>
    <col min="6" max="6" width="23.75" style="33" customWidth="1"/>
    <col min="7" max="7" width="11.625" style="33" customWidth="1"/>
    <col min="8" max="8" width="12.75" style="33" customWidth="1"/>
    <col min="9" max="9" width="10" style="33" hidden="1" customWidth="1"/>
    <col min="10" max="10" width="8.875" style="33" customWidth="1"/>
    <col min="11" max="11" width="11.5" style="33"/>
    <col min="12" max="12" width="12.625" style="33"/>
    <col min="13" max="16384" width="9" style="33"/>
  </cols>
  <sheetData>
    <row r="1" ht="21" customHeight="1" spans="1:10">
      <c r="A1" s="34" t="s">
        <v>57</v>
      </c>
      <c r="B1" s="34"/>
      <c r="C1" s="35"/>
      <c r="D1" s="35"/>
      <c r="E1" s="36"/>
      <c r="F1" s="36"/>
      <c r="G1" s="35"/>
      <c r="H1" s="35"/>
      <c r="I1" s="35"/>
      <c r="J1" s="35"/>
    </row>
    <row r="2" ht="48" customHeight="1" spans="1:10">
      <c r="A2" s="37" t="s">
        <v>58</v>
      </c>
      <c r="B2" s="37"/>
      <c r="C2" s="37"/>
      <c r="D2" s="37"/>
      <c r="E2" s="37"/>
      <c r="F2" s="37"/>
      <c r="G2" s="37"/>
      <c r="H2" s="37"/>
      <c r="I2" s="37"/>
      <c r="J2" s="37"/>
    </row>
    <row r="3" s="28" customFormat="1" ht="36" customHeight="1" spans="1:12">
      <c r="A3" s="38" t="s">
        <v>30</v>
      </c>
      <c r="B3" s="38" t="s">
        <v>31</v>
      </c>
      <c r="C3" s="38" t="s">
        <v>32</v>
      </c>
      <c r="D3" s="38" t="s">
        <v>33</v>
      </c>
      <c r="E3" s="38" t="s">
        <v>34</v>
      </c>
      <c r="F3" s="38" t="s">
        <v>35</v>
      </c>
      <c r="G3" s="38" t="s">
        <v>36</v>
      </c>
      <c r="H3" s="38" t="s">
        <v>37</v>
      </c>
      <c r="I3" s="38" t="s">
        <v>38</v>
      </c>
      <c r="J3" s="38" t="s">
        <v>39</v>
      </c>
      <c r="K3" s="52"/>
      <c r="L3" s="52"/>
    </row>
    <row r="4" s="29" customFormat="1" ht="37" customHeight="1" spans="1:10">
      <c r="A4" s="39"/>
      <c r="B4" s="39"/>
      <c r="C4" s="39"/>
      <c r="D4" s="39" t="s">
        <v>59</v>
      </c>
      <c r="E4" s="39"/>
      <c r="F4" s="39"/>
      <c r="G4" s="39"/>
      <c r="H4" s="39">
        <f>SUM(H5:H30)</f>
        <v>1863.10608</v>
      </c>
      <c r="I4" s="39"/>
      <c r="J4" s="39"/>
    </row>
    <row r="5" s="30" customFormat="1" ht="166" customHeight="1" spans="1:10">
      <c r="A5" s="15">
        <v>1</v>
      </c>
      <c r="B5" s="40" t="s">
        <v>60</v>
      </c>
      <c r="C5" s="15" t="s">
        <v>61</v>
      </c>
      <c r="D5" s="41" t="s">
        <v>62</v>
      </c>
      <c r="E5" s="42" t="s">
        <v>63</v>
      </c>
      <c r="F5" s="14" t="s">
        <v>64</v>
      </c>
      <c r="G5" s="43">
        <v>99.986474</v>
      </c>
      <c r="H5" s="40">
        <v>79.989179</v>
      </c>
      <c r="I5" s="15" t="s">
        <v>56</v>
      </c>
      <c r="J5" s="15"/>
    </row>
    <row r="6" s="30" customFormat="1" ht="140" customHeight="1" spans="1:10">
      <c r="A6" s="15">
        <v>2</v>
      </c>
      <c r="B6" s="40" t="s">
        <v>60</v>
      </c>
      <c r="C6" s="15" t="s">
        <v>61</v>
      </c>
      <c r="D6" s="44" t="s">
        <v>65</v>
      </c>
      <c r="E6" s="42" t="s">
        <v>63</v>
      </c>
      <c r="F6" s="15" t="s">
        <v>66</v>
      </c>
      <c r="G6" s="43">
        <v>99.342656</v>
      </c>
      <c r="H6" s="40">
        <v>79.474124</v>
      </c>
      <c r="I6" s="15" t="s">
        <v>56</v>
      </c>
      <c r="J6" s="15"/>
    </row>
    <row r="7" s="31" customFormat="1" ht="134" customHeight="1" spans="1:10">
      <c r="A7" s="15">
        <v>3</v>
      </c>
      <c r="B7" s="40" t="s">
        <v>60</v>
      </c>
      <c r="C7" s="15" t="s">
        <v>61</v>
      </c>
      <c r="D7" s="44" t="s">
        <v>67</v>
      </c>
      <c r="E7" s="42" t="s">
        <v>68</v>
      </c>
      <c r="F7" s="15" t="s">
        <v>69</v>
      </c>
      <c r="G7" s="43">
        <v>33.983075</v>
      </c>
      <c r="H7" s="40">
        <v>27.18646</v>
      </c>
      <c r="I7" s="15" t="s">
        <v>56</v>
      </c>
      <c r="J7" s="15"/>
    </row>
    <row r="8" s="32" customFormat="1" ht="55" customHeight="1" spans="1:10">
      <c r="A8" s="15">
        <v>4</v>
      </c>
      <c r="B8" s="15" t="s">
        <v>70</v>
      </c>
      <c r="C8" s="15" t="s">
        <v>61</v>
      </c>
      <c r="D8" s="45" t="s">
        <v>71</v>
      </c>
      <c r="E8" s="46" t="s">
        <v>72</v>
      </c>
      <c r="F8" s="15" t="s">
        <v>73</v>
      </c>
      <c r="G8" s="47">
        <v>5.5</v>
      </c>
      <c r="H8" s="47">
        <v>5.5</v>
      </c>
      <c r="I8" s="15" t="s">
        <v>56</v>
      </c>
      <c r="J8" s="15"/>
    </row>
    <row r="9" s="28" customFormat="1" ht="137" customHeight="1" spans="1:10">
      <c r="A9" s="15">
        <v>5</v>
      </c>
      <c r="B9" s="42" t="s">
        <v>52</v>
      </c>
      <c r="C9" s="15" t="s">
        <v>61</v>
      </c>
      <c r="D9" s="14" t="s">
        <v>74</v>
      </c>
      <c r="E9" s="48" t="s">
        <v>75</v>
      </c>
      <c r="F9" s="14" t="s">
        <v>76</v>
      </c>
      <c r="G9" s="15">
        <v>16.6326</v>
      </c>
      <c r="H9" s="40">
        <f>G9*0.8</f>
        <v>13.30608</v>
      </c>
      <c r="I9" s="15" t="s">
        <v>56</v>
      </c>
      <c r="J9" s="48"/>
    </row>
    <row r="10" s="28" customFormat="1" ht="65" customHeight="1" spans="1:10">
      <c r="A10" s="15">
        <v>6</v>
      </c>
      <c r="B10" s="42" t="s">
        <v>77</v>
      </c>
      <c r="C10" s="15" t="s">
        <v>61</v>
      </c>
      <c r="D10" s="44" t="s">
        <v>78</v>
      </c>
      <c r="E10" s="48" t="s">
        <v>79</v>
      </c>
      <c r="F10" s="15" t="s">
        <v>80</v>
      </c>
      <c r="G10" s="43">
        <v>78.16</v>
      </c>
      <c r="H10" s="40">
        <v>62.528</v>
      </c>
      <c r="I10" s="15" t="s">
        <v>56</v>
      </c>
      <c r="J10" s="48"/>
    </row>
    <row r="11" s="28" customFormat="1" ht="65" customHeight="1" spans="1:10">
      <c r="A11" s="15">
        <v>7</v>
      </c>
      <c r="B11" s="42" t="s">
        <v>77</v>
      </c>
      <c r="C11" s="15" t="s">
        <v>61</v>
      </c>
      <c r="D11" s="44" t="s">
        <v>81</v>
      </c>
      <c r="E11" s="48" t="s">
        <v>79</v>
      </c>
      <c r="F11" s="15" t="s">
        <v>82</v>
      </c>
      <c r="G11" s="43">
        <v>67.68</v>
      </c>
      <c r="H11" s="40">
        <v>54.144</v>
      </c>
      <c r="I11" s="15" t="s">
        <v>56</v>
      </c>
      <c r="J11" s="48"/>
    </row>
    <row r="12" s="28" customFormat="1" ht="75" customHeight="1" spans="1:10">
      <c r="A12" s="15">
        <v>8</v>
      </c>
      <c r="B12" s="42" t="s">
        <v>77</v>
      </c>
      <c r="C12" s="15" t="s">
        <v>61</v>
      </c>
      <c r="D12" s="44" t="s">
        <v>83</v>
      </c>
      <c r="E12" s="48" t="s">
        <v>84</v>
      </c>
      <c r="F12" s="15" t="s">
        <v>85</v>
      </c>
      <c r="G12" s="43">
        <v>72</v>
      </c>
      <c r="H12" s="40">
        <v>57.6</v>
      </c>
      <c r="I12" s="15" t="s">
        <v>56</v>
      </c>
      <c r="J12" s="48"/>
    </row>
    <row r="13" s="28" customFormat="1" ht="65" customHeight="1" spans="1:10">
      <c r="A13" s="15">
        <v>9</v>
      </c>
      <c r="B13" s="42" t="s">
        <v>77</v>
      </c>
      <c r="C13" s="15" t="s">
        <v>61</v>
      </c>
      <c r="D13" s="44" t="s">
        <v>86</v>
      </c>
      <c r="E13" s="48" t="s">
        <v>84</v>
      </c>
      <c r="F13" s="15" t="s">
        <v>87</v>
      </c>
      <c r="G13" s="43">
        <v>53</v>
      </c>
      <c r="H13" s="40">
        <v>42.4</v>
      </c>
      <c r="I13" s="15" t="s">
        <v>56</v>
      </c>
      <c r="J13" s="48"/>
    </row>
    <row r="14" s="28" customFormat="1" ht="60" customHeight="1" spans="1:10">
      <c r="A14" s="15">
        <v>10</v>
      </c>
      <c r="B14" s="42" t="s">
        <v>77</v>
      </c>
      <c r="C14" s="15" t="s">
        <v>61</v>
      </c>
      <c r="D14" s="49" t="s">
        <v>88</v>
      </c>
      <c r="E14" s="48" t="s">
        <v>89</v>
      </c>
      <c r="F14" s="15" t="s">
        <v>90</v>
      </c>
      <c r="G14" s="15">
        <v>14.06</v>
      </c>
      <c r="H14" s="40">
        <v>11.248</v>
      </c>
      <c r="I14" s="15" t="s">
        <v>56</v>
      </c>
      <c r="J14" s="48"/>
    </row>
    <row r="15" s="28" customFormat="1" ht="60" customHeight="1" spans="1:10">
      <c r="A15" s="15">
        <v>11</v>
      </c>
      <c r="B15" s="42" t="s">
        <v>77</v>
      </c>
      <c r="C15" s="15" t="s">
        <v>61</v>
      </c>
      <c r="D15" s="14" t="s">
        <v>91</v>
      </c>
      <c r="E15" s="48" t="s">
        <v>92</v>
      </c>
      <c r="F15" s="15" t="s">
        <v>93</v>
      </c>
      <c r="G15" s="15">
        <v>70.2</v>
      </c>
      <c r="H15" s="40">
        <f>63.18-0.249763</f>
        <v>62.930237</v>
      </c>
      <c r="I15" s="15" t="s">
        <v>56</v>
      </c>
      <c r="J15" s="48"/>
    </row>
    <row r="16" s="28" customFormat="1" ht="47" customHeight="1" spans="1:10">
      <c r="A16" s="15">
        <v>12</v>
      </c>
      <c r="B16" s="40" t="s">
        <v>77</v>
      </c>
      <c r="C16" s="15" t="s">
        <v>61</v>
      </c>
      <c r="D16" s="14" t="s">
        <v>94</v>
      </c>
      <c r="E16" s="40" t="s">
        <v>77</v>
      </c>
      <c r="F16" s="15" t="s">
        <v>95</v>
      </c>
      <c r="G16" s="43">
        <f t="shared" ref="G16:G27" si="0">50+20</f>
        <v>70</v>
      </c>
      <c r="H16" s="43">
        <f>50+20</f>
        <v>70</v>
      </c>
      <c r="I16" s="15" t="s">
        <v>56</v>
      </c>
      <c r="J16" s="48"/>
    </row>
    <row r="17" s="28" customFormat="1" ht="47" customHeight="1" spans="1:10">
      <c r="A17" s="15">
        <v>13</v>
      </c>
      <c r="B17" s="40" t="s">
        <v>96</v>
      </c>
      <c r="C17" s="15" t="s">
        <v>61</v>
      </c>
      <c r="D17" s="15" t="s">
        <v>97</v>
      </c>
      <c r="E17" s="40" t="s">
        <v>96</v>
      </c>
      <c r="F17" s="15" t="s">
        <v>95</v>
      </c>
      <c r="G17" s="43">
        <f t="shared" si="0"/>
        <v>70</v>
      </c>
      <c r="H17" s="43">
        <f t="shared" ref="H17:H27" si="1">50+20</f>
        <v>70</v>
      </c>
      <c r="I17" s="15" t="s">
        <v>56</v>
      </c>
      <c r="J17" s="48"/>
    </row>
    <row r="18" s="28" customFormat="1" ht="47" customHeight="1" spans="1:10">
      <c r="A18" s="15">
        <v>14</v>
      </c>
      <c r="B18" s="40" t="s">
        <v>98</v>
      </c>
      <c r="C18" s="15" t="s">
        <v>61</v>
      </c>
      <c r="D18" s="15" t="s">
        <v>99</v>
      </c>
      <c r="E18" s="40" t="s">
        <v>98</v>
      </c>
      <c r="F18" s="15" t="s">
        <v>95</v>
      </c>
      <c r="G18" s="43">
        <f t="shared" si="0"/>
        <v>70</v>
      </c>
      <c r="H18" s="43">
        <f t="shared" si="1"/>
        <v>70</v>
      </c>
      <c r="I18" s="15" t="s">
        <v>56</v>
      </c>
      <c r="J18" s="48"/>
    </row>
    <row r="19" s="28" customFormat="1" ht="47" customHeight="1" spans="1:10">
      <c r="A19" s="15">
        <v>15</v>
      </c>
      <c r="B19" s="40" t="s">
        <v>100</v>
      </c>
      <c r="C19" s="15" t="s">
        <v>61</v>
      </c>
      <c r="D19" s="15" t="s">
        <v>101</v>
      </c>
      <c r="E19" s="40" t="s">
        <v>100</v>
      </c>
      <c r="F19" s="15" t="s">
        <v>95</v>
      </c>
      <c r="G19" s="43">
        <f t="shared" si="0"/>
        <v>70</v>
      </c>
      <c r="H19" s="43">
        <f t="shared" si="1"/>
        <v>70</v>
      </c>
      <c r="I19" s="15" t="s">
        <v>56</v>
      </c>
      <c r="J19" s="48"/>
    </row>
    <row r="20" s="28" customFormat="1" ht="47" customHeight="1" spans="1:10">
      <c r="A20" s="15">
        <v>16</v>
      </c>
      <c r="B20" s="40" t="s">
        <v>60</v>
      </c>
      <c r="C20" s="15" t="s">
        <v>61</v>
      </c>
      <c r="D20" s="15" t="s">
        <v>102</v>
      </c>
      <c r="E20" s="40" t="s">
        <v>60</v>
      </c>
      <c r="F20" s="15" t="s">
        <v>95</v>
      </c>
      <c r="G20" s="43">
        <f t="shared" si="0"/>
        <v>70</v>
      </c>
      <c r="H20" s="43">
        <f t="shared" si="1"/>
        <v>70</v>
      </c>
      <c r="I20" s="15" t="s">
        <v>56</v>
      </c>
      <c r="J20" s="48"/>
    </row>
    <row r="21" s="28" customFormat="1" ht="47" customHeight="1" spans="1:10">
      <c r="A21" s="15">
        <v>17</v>
      </c>
      <c r="B21" s="40" t="s">
        <v>103</v>
      </c>
      <c r="C21" s="15" t="s">
        <v>61</v>
      </c>
      <c r="D21" s="15" t="s">
        <v>104</v>
      </c>
      <c r="E21" s="40" t="s">
        <v>103</v>
      </c>
      <c r="F21" s="15" t="s">
        <v>95</v>
      </c>
      <c r="G21" s="43">
        <f t="shared" si="0"/>
        <v>70</v>
      </c>
      <c r="H21" s="43">
        <f t="shared" si="1"/>
        <v>70</v>
      </c>
      <c r="I21" s="15" t="s">
        <v>56</v>
      </c>
      <c r="J21" s="48"/>
    </row>
    <row r="22" s="28" customFormat="1" ht="47" customHeight="1" spans="1:10">
      <c r="A22" s="15">
        <v>18</v>
      </c>
      <c r="B22" s="40" t="s">
        <v>105</v>
      </c>
      <c r="C22" s="15" t="s">
        <v>61</v>
      </c>
      <c r="D22" s="15" t="s">
        <v>106</v>
      </c>
      <c r="E22" s="40" t="s">
        <v>105</v>
      </c>
      <c r="F22" s="15" t="s">
        <v>95</v>
      </c>
      <c r="G22" s="43">
        <f t="shared" si="0"/>
        <v>70</v>
      </c>
      <c r="H22" s="43">
        <f t="shared" si="1"/>
        <v>70</v>
      </c>
      <c r="I22" s="15" t="s">
        <v>56</v>
      </c>
      <c r="J22" s="48"/>
    </row>
    <row r="23" s="28" customFormat="1" ht="47" customHeight="1" spans="1:10">
      <c r="A23" s="15">
        <v>19</v>
      </c>
      <c r="B23" s="40" t="s">
        <v>107</v>
      </c>
      <c r="C23" s="15" t="s">
        <v>61</v>
      </c>
      <c r="D23" s="15" t="s">
        <v>108</v>
      </c>
      <c r="E23" s="40" t="s">
        <v>107</v>
      </c>
      <c r="F23" s="15" t="s">
        <v>95</v>
      </c>
      <c r="G23" s="43">
        <f t="shared" si="0"/>
        <v>70</v>
      </c>
      <c r="H23" s="43">
        <f t="shared" si="1"/>
        <v>70</v>
      </c>
      <c r="I23" s="15" t="s">
        <v>56</v>
      </c>
      <c r="J23" s="48"/>
    </row>
    <row r="24" s="28" customFormat="1" ht="47" customHeight="1" spans="1:10">
      <c r="A24" s="15">
        <v>20</v>
      </c>
      <c r="B24" s="40" t="s">
        <v>52</v>
      </c>
      <c r="C24" s="15" t="s">
        <v>61</v>
      </c>
      <c r="D24" s="15" t="s">
        <v>109</v>
      </c>
      <c r="E24" s="40" t="s">
        <v>52</v>
      </c>
      <c r="F24" s="15" t="s">
        <v>95</v>
      </c>
      <c r="G24" s="43">
        <f t="shared" si="0"/>
        <v>70</v>
      </c>
      <c r="H24" s="43">
        <f t="shared" si="1"/>
        <v>70</v>
      </c>
      <c r="I24" s="15" t="s">
        <v>56</v>
      </c>
      <c r="J24" s="48"/>
    </row>
    <row r="25" s="28" customFormat="1" ht="47" customHeight="1" spans="1:10">
      <c r="A25" s="15">
        <v>21</v>
      </c>
      <c r="B25" s="40" t="s">
        <v>110</v>
      </c>
      <c r="C25" s="15" t="s">
        <v>61</v>
      </c>
      <c r="D25" s="15" t="s">
        <v>111</v>
      </c>
      <c r="E25" s="40" t="s">
        <v>110</v>
      </c>
      <c r="F25" s="15" t="s">
        <v>95</v>
      </c>
      <c r="G25" s="43">
        <f t="shared" si="0"/>
        <v>70</v>
      </c>
      <c r="H25" s="43">
        <f t="shared" si="1"/>
        <v>70</v>
      </c>
      <c r="I25" s="15" t="s">
        <v>56</v>
      </c>
      <c r="J25" s="48"/>
    </row>
    <row r="26" s="28" customFormat="1" ht="47" customHeight="1" spans="1:10">
      <c r="A26" s="15">
        <v>22</v>
      </c>
      <c r="B26" s="48" t="s">
        <v>112</v>
      </c>
      <c r="C26" s="15" t="s">
        <v>61</v>
      </c>
      <c r="D26" s="15" t="s">
        <v>113</v>
      </c>
      <c r="E26" s="48" t="s">
        <v>112</v>
      </c>
      <c r="F26" s="15" t="s">
        <v>95</v>
      </c>
      <c r="G26" s="43">
        <f t="shared" si="0"/>
        <v>70</v>
      </c>
      <c r="H26" s="43">
        <f t="shared" si="1"/>
        <v>70</v>
      </c>
      <c r="I26" s="15" t="s">
        <v>56</v>
      </c>
      <c r="J26" s="48"/>
    </row>
    <row r="27" s="28" customFormat="1" ht="47" customHeight="1" spans="1:10">
      <c r="A27" s="15">
        <v>23</v>
      </c>
      <c r="B27" s="48" t="s">
        <v>114</v>
      </c>
      <c r="C27" s="15" t="s">
        <v>61</v>
      </c>
      <c r="D27" s="15" t="s">
        <v>115</v>
      </c>
      <c r="E27" s="48" t="s">
        <v>114</v>
      </c>
      <c r="F27" s="15" t="s">
        <v>95</v>
      </c>
      <c r="G27" s="43">
        <f t="shared" si="0"/>
        <v>70</v>
      </c>
      <c r="H27" s="43">
        <f t="shared" si="1"/>
        <v>70</v>
      </c>
      <c r="I27" s="15" t="s">
        <v>56</v>
      </c>
      <c r="J27" s="48"/>
    </row>
    <row r="28" s="28" customFormat="1" ht="47" customHeight="1" spans="1:10">
      <c r="A28" s="15">
        <v>24</v>
      </c>
      <c r="B28" s="48" t="s">
        <v>116</v>
      </c>
      <c r="C28" s="15" t="s">
        <v>61</v>
      </c>
      <c r="D28" s="50" t="s">
        <v>117</v>
      </c>
      <c r="E28" s="50" t="s">
        <v>118</v>
      </c>
      <c r="F28" s="50" t="s">
        <v>119</v>
      </c>
      <c r="G28" s="50">
        <v>70</v>
      </c>
      <c r="H28" s="43">
        <f>G28*0.9</f>
        <v>63</v>
      </c>
      <c r="I28" s="15"/>
      <c r="J28" s="48"/>
    </row>
    <row r="29" s="28" customFormat="1" ht="47" customHeight="1" spans="1:10">
      <c r="A29" s="15">
        <v>25</v>
      </c>
      <c r="B29" s="48" t="s">
        <v>116</v>
      </c>
      <c r="C29" s="15" t="s">
        <v>61</v>
      </c>
      <c r="D29" s="50" t="s">
        <v>120</v>
      </c>
      <c r="E29" s="50" t="s">
        <v>118</v>
      </c>
      <c r="F29" s="50" t="s">
        <v>121</v>
      </c>
      <c r="G29" s="50">
        <v>32</v>
      </c>
      <c r="H29" s="43">
        <f>G29*0.9</f>
        <v>28.8</v>
      </c>
      <c r="I29" s="15"/>
      <c r="J29" s="48"/>
    </row>
    <row r="30" s="28" customFormat="1" ht="47" customHeight="1" spans="1:10">
      <c r="A30" s="15">
        <v>26</v>
      </c>
      <c r="B30" s="40" t="s">
        <v>122</v>
      </c>
      <c r="C30" s="15" t="s">
        <v>61</v>
      </c>
      <c r="D30" s="51" t="s">
        <v>123</v>
      </c>
      <c r="E30" s="48" t="s">
        <v>124</v>
      </c>
      <c r="F30" s="48" t="s">
        <v>125</v>
      </c>
      <c r="G30" s="43">
        <v>435</v>
      </c>
      <c r="H30" s="43">
        <v>435</v>
      </c>
      <c r="I30" s="15" t="s">
        <v>56</v>
      </c>
      <c r="J30" s="48"/>
    </row>
  </sheetData>
  <mergeCells count="2">
    <mergeCell ref="A1:B1"/>
    <mergeCell ref="A2:J2"/>
  </mergeCells>
  <conditionalFormatting sqref="D15">
    <cfRule type="duplicateValues" dxfId="1" priority="1"/>
  </conditionalFormatting>
  <conditionalFormatting sqref="D16:D22">
    <cfRule type="duplicateValues" dxfId="1" priority="2"/>
  </conditionalFormatting>
  <pageMargins left="0.511805555555556" right="0.550694444444444" top="0.472222222222222" bottom="0.629861111111111" header="0.5" footer="0.5"/>
  <pageSetup paperSize="9" scale="76"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C14" sqref="C14"/>
    </sheetView>
  </sheetViews>
  <sheetFormatPr defaultColWidth="9" defaultRowHeight="15" outlineLevelRow="4"/>
  <cols>
    <col min="1" max="2" width="13.625" style="1" customWidth="1"/>
    <col min="3" max="3" width="21.75" style="1" customWidth="1"/>
    <col min="4" max="4" width="19.375" style="1" customWidth="1"/>
    <col min="5" max="5" width="27.625" style="1" customWidth="1"/>
    <col min="6" max="6" width="18" style="1" customWidth="1"/>
    <col min="7" max="7" width="12.125" style="1" customWidth="1"/>
    <col min="8" max="8" width="13.875" style="4" customWidth="1"/>
    <col min="9" max="16384" width="9" style="1"/>
  </cols>
  <sheetData>
    <row r="1" s="1" customFormat="1" ht="22.5" customHeight="1" spans="1:8">
      <c r="A1" s="6" t="s">
        <v>126</v>
      </c>
      <c r="B1" s="6"/>
      <c r="H1" s="4"/>
    </row>
    <row r="2" s="1" customFormat="1" ht="36" customHeight="1" spans="1:8">
      <c r="A2" s="26" t="s">
        <v>127</v>
      </c>
      <c r="B2" s="26"/>
      <c r="C2" s="27"/>
      <c r="D2" s="27"/>
      <c r="E2" s="27"/>
      <c r="F2" s="27"/>
      <c r="G2" s="27"/>
      <c r="H2" s="4"/>
    </row>
    <row r="3" s="1" customFormat="1" ht="66" customHeight="1" spans="1:10">
      <c r="A3" s="9" t="s">
        <v>128</v>
      </c>
      <c r="B3" s="9" t="s">
        <v>129</v>
      </c>
      <c r="C3" s="10" t="s">
        <v>130</v>
      </c>
      <c r="D3" s="11" t="s">
        <v>131</v>
      </c>
      <c r="E3" s="10" t="s">
        <v>132</v>
      </c>
      <c r="F3" s="9" t="s">
        <v>133</v>
      </c>
      <c r="G3" s="12" t="s">
        <v>6</v>
      </c>
      <c r="H3" s="13"/>
      <c r="I3" s="21"/>
      <c r="J3" s="21"/>
    </row>
    <row r="4" s="2" customFormat="1" ht="60.75" customHeight="1" spans="1:8">
      <c r="A4" s="14" t="s">
        <v>134</v>
      </c>
      <c r="B4" s="15" t="s">
        <v>135</v>
      </c>
      <c r="C4" s="25" t="s">
        <v>136</v>
      </c>
      <c r="D4" s="15" t="s">
        <v>137</v>
      </c>
      <c r="E4" s="23" t="s">
        <v>138</v>
      </c>
      <c r="F4" s="15">
        <v>32</v>
      </c>
      <c r="G4" s="16"/>
      <c r="H4" s="17"/>
    </row>
    <row r="5" s="1" customFormat="1" ht="60.75" customHeight="1" spans="1:8">
      <c r="A5" s="18" t="s">
        <v>17</v>
      </c>
      <c r="B5" s="19"/>
      <c r="C5" s="19"/>
      <c r="D5" s="19"/>
      <c r="E5" s="20"/>
      <c r="F5" s="15">
        <f>SUM(F4:F4)</f>
        <v>32</v>
      </c>
      <c r="G5" s="15"/>
      <c r="H5" s="4"/>
    </row>
  </sheetData>
  <mergeCells count="3">
    <mergeCell ref="A1:B1"/>
    <mergeCell ref="A2:G2"/>
    <mergeCell ref="A5:E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4" sqref="F4"/>
    </sheetView>
  </sheetViews>
  <sheetFormatPr defaultColWidth="9" defaultRowHeight="15" outlineLevelRow="5"/>
  <cols>
    <col min="1" max="2" width="13.625" style="1" customWidth="1"/>
    <col min="3" max="3" width="18.625" style="1" customWidth="1"/>
    <col min="4" max="4" width="26.75" style="1" customWidth="1"/>
    <col min="5" max="5" width="25.625" style="1" customWidth="1"/>
    <col min="6" max="6" width="18" style="1" customWidth="1"/>
    <col min="7" max="7" width="12.125" style="1" customWidth="1"/>
    <col min="8" max="8" width="13.875" style="4" customWidth="1"/>
    <col min="9" max="16384" width="9" style="1"/>
  </cols>
  <sheetData>
    <row r="1" s="1" customFormat="1" ht="22.5" customHeight="1" spans="1:8">
      <c r="A1" s="5" t="s">
        <v>139</v>
      </c>
      <c r="B1" s="6"/>
      <c r="H1" s="4"/>
    </row>
    <row r="2" s="1" customFormat="1" ht="36" customHeight="1" spans="1:8">
      <c r="A2" s="7" t="s">
        <v>140</v>
      </c>
      <c r="B2" s="7"/>
      <c r="C2" s="8"/>
      <c r="D2" s="8"/>
      <c r="E2" s="8"/>
      <c r="F2" s="8"/>
      <c r="G2" s="8"/>
      <c r="H2" s="4"/>
    </row>
    <row r="3" s="1" customFormat="1" ht="66" customHeight="1" spans="1:10">
      <c r="A3" s="9" t="s">
        <v>128</v>
      </c>
      <c r="B3" s="24" t="s">
        <v>129</v>
      </c>
      <c r="C3" s="10" t="s">
        <v>130</v>
      </c>
      <c r="D3" s="11" t="s">
        <v>131</v>
      </c>
      <c r="E3" s="10" t="s">
        <v>132</v>
      </c>
      <c r="F3" s="9" t="s">
        <v>133</v>
      </c>
      <c r="G3" s="12" t="s">
        <v>6</v>
      </c>
      <c r="H3" s="13"/>
      <c r="I3" s="21"/>
      <c r="J3" s="21"/>
    </row>
    <row r="4" s="2" customFormat="1" ht="72" customHeight="1" spans="1:8">
      <c r="A4" s="14" t="s">
        <v>141</v>
      </c>
      <c r="B4" s="15" t="s">
        <v>24</v>
      </c>
      <c r="C4" s="25" t="s">
        <v>142</v>
      </c>
      <c r="D4" s="15" t="s">
        <v>143</v>
      </c>
      <c r="E4" s="23" t="s">
        <v>144</v>
      </c>
      <c r="F4" s="15">
        <f>1497+40-104+99+24-93.13176+1.33176</f>
        <v>1464.2</v>
      </c>
      <c r="G4" s="16"/>
      <c r="H4" s="17"/>
    </row>
    <row r="5" s="1" customFormat="1" ht="60.75" customHeight="1" spans="1:8">
      <c r="A5" s="18" t="s">
        <v>17</v>
      </c>
      <c r="B5" s="19"/>
      <c r="C5" s="19"/>
      <c r="D5" s="19"/>
      <c r="E5" s="20"/>
      <c r="F5" s="15">
        <f>SUM(F4:F4)</f>
        <v>1464.2</v>
      </c>
      <c r="G5" s="15"/>
      <c r="H5" s="4"/>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D14" sqref="D14"/>
    </sheetView>
  </sheetViews>
  <sheetFormatPr defaultColWidth="9" defaultRowHeight="15" outlineLevelRow="5"/>
  <cols>
    <col min="1" max="1" width="13.625" style="1" customWidth="1"/>
    <col min="2" max="2" width="16.125" style="1" customWidth="1"/>
    <col min="3" max="3" width="18.625" style="1" customWidth="1"/>
    <col min="4" max="4" width="26.75" style="1" customWidth="1"/>
    <col min="5" max="5" width="25.625" style="1" customWidth="1"/>
    <col min="6" max="6" width="18" style="1" customWidth="1"/>
    <col min="7" max="7" width="12.125" style="1" customWidth="1"/>
    <col min="8" max="8" width="13.875" style="4" customWidth="1"/>
    <col min="9" max="16384" width="9" style="1"/>
  </cols>
  <sheetData>
    <row r="1" s="1" customFormat="1" ht="22.5" customHeight="1" spans="1:8">
      <c r="A1" s="5" t="s">
        <v>145</v>
      </c>
      <c r="B1" s="6"/>
      <c r="H1" s="4"/>
    </row>
    <row r="2" s="1" customFormat="1" ht="36" customHeight="1" spans="1:8">
      <c r="A2" s="7" t="s">
        <v>146</v>
      </c>
      <c r="B2" s="7"/>
      <c r="C2" s="8"/>
      <c r="D2" s="8"/>
      <c r="E2" s="8"/>
      <c r="F2" s="8"/>
      <c r="G2" s="8"/>
      <c r="H2" s="4"/>
    </row>
    <row r="3" s="1" customFormat="1" ht="66" customHeight="1" spans="1:10">
      <c r="A3" s="9" t="s">
        <v>128</v>
      </c>
      <c r="B3" s="9" t="s">
        <v>129</v>
      </c>
      <c r="C3" s="10" t="s">
        <v>130</v>
      </c>
      <c r="D3" s="11" t="s">
        <v>131</v>
      </c>
      <c r="E3" s="10" t="s">
        <v>132</v>
      </c>
      <c r="F3" s="9" t="s">
        <v>133</v>
      </c>
      <c r="G3" s="12" t="s">
        <v>6</v>
      </c>
      <c r="H3" s="13"/>
      <c r="I3" s="21"/>
      <c r="J3" s="21"/>
    </row>
    <row r="4" s="2" customFormat="1" ht="72" customHeight="1" spans="1:8">
      <c r="A4" s="14" t="s">
        <v>141</v>
      </c>
      <c r="B4" s="14" t="s">
        <v>147</v>
      </c>
      <c r="C4" s="22" t="s">
        <v>148</v>
      </c>
      <c r="D4" s="15" t="s">
        <v>137</v>
      </c>
      <c r="E4" s="23" t="s">
        <v>149</v>
      </c>
      <c r="F4" s="15">
        <f>50-24</f>
        <v>26</v>
      </c>
      <c r="G4" s="16"/>
      <c r="H4" s="17"/>
    </row>
    <row r="5" s="1" customFormat="1" ht="60.75" customHeight="1" spans="1:8">
      <c r="A5" s="18" t="s">
        <v>17</v>
      </c>
      <c r="B5" s="19"/>
      <c r="C5" s="19"/>
      <c r="D5" s="19"/>
      <c r="E5" s="20"/>
      <c r="F5" s="15">
        <f>SUM(F4:F4)</f>
        <v>26</v>
      </c>
      <c r="G5" s="15"/>
      <c r="H5" s="4"/>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N4" sqref="N4"/>
    </sheetView>
  </sheetViews>
  <sheetFormatPr defaultColWidth="9" defaultRowHeight="15" outlineLevelRow="5"/>
  <cols>
    <col min="1" max="1" width="13.625" style="1" customWidth="1"/>
    <col min="2" max="2" width="16.125" style="1" customWidth="1"/>
    <col min="3" max="3" width="18.625" style="1" customWidth="1"/>
    <col min="4" max="4" width="21.625" style="1" customWidth="1"/>
    <col min="5" max="5" width="25.625" style="1" customWidth="1"/>
    <col min="6" max="6" width="18" style="1" customWidth="1"/>
    <col min="7" max="7" width="12.125" style="1" customWidth="1"/>
    <col min="8" max="8" width="13.875" style="4" customWidth="1"/>
    <col min="9" max="16384" width="9" style="1"/>
  </cols>
  <sheetData>
    <row r="1" s="1" customFormat="1" ht="22.5" customHeight="1" spans="1:8">
      <c r="A1" s="5" t="s">
        <v>150</v>
      </c>
      <c r="B1" s="6"/>
      <c r="H1" s="4"/>
    </row>
    <row r="2" s="1" customFormat="1" ht="36" customHeight="1" spans="1:8">
      <c r="A2" s="7" t="s">
        <v>151</v>
      </c>
      <c r="B2" s="7"/>
      <c r="C2" s="8"/>
      <c r="D2" s="8"/>
      <c r="E2" s="8"/>
      <c r="F2" s="8"/>
      <c r="G2" s="8"/>
      <c r="H2" s="4"/>
    </row>
    <row r="3" s="1" customFormat="1" ht="66" customHeight="1" spans="1:10">
      <c r="A3" s="9" t="s">
        <v>128</v>
      </c>
      <c r="B3" s="9" t="s">
        <v>129</v>
      </c>
      <c r="C3" s="10" t="s">
        <v>130</v>
      </c>
      <c r="D3" s="11" t="s">
        <v>131</v>
      </c>
      <c r="E3" s="10" t="s">
        <v>132</v>
      </c>
      <c r="F3" s="9" t="s">
        <v>133</v>
      </c>
      <c r="G3" s="12" t="s">
        <v>6</v>
      </c>
      <c r="H3" s="13"/>
      <c r="I3" s="21"/>
      <c r="J3" s="21"/>
    </row>
    <row r="4" s="2" customFormat="1" ht="72" customHeight="1" spans="1:8">
      <c r="A4" s="14" t="s">
        <v>141</v>
      </c>
      <c r="B4" s="14" t="s">
        <v>147</v>
      </c>
      <c r="C4" s="15" t="s">
        <v>152</v>
      </c>
      <c r="D4" s="15" t="s">
        <v>137</v>
      </c>
      <c r="E4" s="15" t="s">
        <v>153</v>
      </c>
      <c r="F4" s="15">
        <v>290</v>
      </c>
      <c r="G4" s="16"/>
      <c r="H4" s="17"/>
    </row>
    <row r="5" s="1" customFormat="1" ht="60.75" customHeight="1" spans="1:8">
      <c r="A5" s="18" t="s">
        <v>17</v>
      </c>
      <c r="B5" s="19"/>
      <c r="C5" s="19"/>
      <c r="D5" s="19"/>
      <c r="E5" s="20"/>
      <c r="F5" s="15">
        <f>SUM(F4:F4)</f>
        <v>290</v>
      </c>
      <c r="G5" s="15"/>
      <c r="H5" s="4"/>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汇总表</vt:lpstr>
      <vt:lpstr>汇总表 (2)</vt:lpstr>
      <vt:lpstr>产业发展</vt:lpstr>
      <vt:lpstr>基础设施</vt:lpstr>
      <vt:lpstr>易地搬迁后扶持公共服务岗位项目</vt:lpstr>
      <vt:lpstr>乡村建设公益性岗位</vt:lpstr>
      <vt:lpstr>跨省务工交通补贴</vt:lpstr>
      <vt:lpstr>教育培训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捞月亮的人</cp:lastModifiedBy>
  <dcterms:created xsi:type="dcterms:W3CDTF">2020-02-26T02:32:00Z</dcterms:created>
  <dcterms:modified xsi:type="dcterms:W3CDTF">2023-09-19T03:44:48Z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1371A0DBAEB84B1EA3BCA2C51ED26872</vt:lpwstr>
  </property>
</Properties>
</file>